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Final" sheetId="1" r:id="rId1"/>
    <sheet name=" Position" sheetId="2" r:id="rId2"/>
    <sheet name="Averages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<sst xmlns="http://schemas.openxmlformats.org/spreadsheetml/2006/main" count="199" uniqueCount="91">
  <si>
    <t>Midwest Senior Classic</t>
  </si>
  <si>
    <t>Players</t>
  </si>
  <si>
    <t>Scratch</t>
  </si>
  <si>
    <t>Bonus</t>
  </si>
  <si>
    <t>Total</t>
  </si>
  <si>
    <t>Clark Poelzer (SS)</t>
  </si>
  <si>
    <t>Ken Holets (SS)</t>
  </si>
  <si>
    <t>Tim Racette</t>
  </si>
  <si>
    <t>Averages by Clasification</t>
  </si>
  <si>
    <t>Over All Average</t>
  </si>
  <si>
    <t>Total pin fall</t>
  </si>
  <si>
    <t>Average</t>
  </si>
  <si>
    <t>QL</t>
  </si>
  <si>
    <t>High average</t>
  </si>
  <si>
    <t>$$$</t>
  </si>
  <si>
    <t>Stepladder Games</t>
  </si>
  <si>
    <t>Rich Latvala (SDS)</t>
  </si>
  <si>
    <t>Average by Game</t>
  </si>
  <si>
    <t>Place</t>
  </si>
  <si>
    <t>Championship</t>
  </si>
  <si>
    <t>Honor Counts:</t>
  </si>
  <si>
    <t>SORTED BY AVERAGE</t>
  </si>
  <si>
    <t>All 200's</t>
  </si>
  <si>
    <t>No 200's</t>
  </si>
  <si>
    <t>Bowled against scores</t>
  </si>
  <si>
    <t>Steve Kohner</t>
  </si>
  <si>
    <t>Steve Jansson (SS)</t>
  </si>
  <si>
    <t>Mike Schmid (ROG)</t>
  </si>
  <si>
    <t>*** is seeded.</t>
  </si>
  <si>
    <t>Rob Downer</t>
  </si>
  <si>
    <t>Dave Lutz</t>
  </si>
  <si>
    <t>Randy Bartz (SS)</t>
  </si>
  <si>
    <t>Craig Schiffler</t>
  </si>
  <si>
    <t>Tom Korth (SS)</t>
  </si>
  <si>
    <t>Gary Ring (ROG)</t>
  </si>
  <si>
    <t>Dave Olynyk</t>
  </si>
  <si>
    <t>Bob Thompson</t>
  </si>
  <si>
    <t>ROG= 4</t>
  </si>
  <si>
    <t>Don Theis (ROG)</t>
  </si>
  <si>
    <t>Ken Schrapp</t>
  </si>
  <si>
    <t>John Hommes</t>
  </si>
  <si>
    <t>Curt Matlock</t>
  </si>
  <si>
    <t>Greg Schroeder</t>
  </si>
  <si>
    <t>Dave Rasmus</t>
  </si>
  <si>
    <t>Texa-Tonka Lanes</t>
  </si>
  <si>
    <t>Final Results (6/29/2014)</t>
  </si>
  <si>
    <t>39 enteries</t>
  </si>
  <si>
    <t>Sam Lantto</t>
  </si>
  <si>
    <t>Tom Swanson (ROG)</t>
  </si>
  <si>
    <t>Tom Corbett (SS)</t>
  </si>
  <si>
    <t>Ron Clevland</t>
  </si>
  <si>
    <t>Steve Jansson (SS) ***</t>
  </si>
  <si>
    <t>Doug Burnikel (SDS)</t>
  </si>
  <si>
    <t>Doug Burnikel (SDS) ***</t>
  </si>
  <si>
    <t xml:space="preserve">Gary Ring (ROG) </t>
  </si>
  <si>
    <t>Bob Micek</t>
  </si>
  <si>
    <t>Jay Joyner (SDS)</t>
  </si>
  <si>
    <t>Dana Wright</t>
  </si>
  <si>
    <t>Gary Green</t>
  </si>
  <si>
    <t>Carl Fietek</t>
  </si>
  <si>
    <t>John Hommes, 300</t>
  </si>
  <si>
    <t>Dave Rasmus, 290</t>
  </si>
  <si>
    <t>Karl Kampa</t>
  </si>
  <si>
    <t>Larry Hopkins (SS)</t>
  </si>
  <si>
    <t>Mike Wirz</t>
  </si>
  <si>
    <t>Terry Schacht (SS)</t>
  </si>
  <si>
    <t>Jeff Segerstrom (SS)</t>
  </si>
  <si>
    <t>George Blazej (SDS)</t>
  </si>
  <si>
    <t>Paul Mielens (SS)</t>
  </si>
  <si>
    <t xml:space="preserve">Craig Schiffler </t>
  </si>
  <si>
    <t>Steve Coughey</t>
  </si>
  <si>
    <t>regular senior 21</t>
  </si>
  <si>
    <t>SS = 10</t>
  </si>
  <si>
    <t>SDS=  4</t>
  </si>
  <si>
    <t>Ron Cleveland</t>
  </si>
  <si>
    <t>Qualifying Leader: Sam Lantto with an average of: 250.13</t>
  </si>
  <si>
    <t>Field Averaged: 216.79</t>
  </si>
  <si>
    <t>Bob Micek bowled against the toughest.</t>
  </si>
  <si>
    <t>scores missing</t>
  </si>
  <si>
    <t>Steve Kohner bowled against the easiest.</t>
  </si>
  <si>
    <t xml:space="preserve">     &gt; than 250</t>
  </si>
  <si>
    <t xml:space="preserve">   under 150</t>
  </si>
  <si>
    <t xml:space="preserve">  honor score</t>
  </si>
  <si>
    <t>Rob Downer (bumped)</t>
  </si>
  <si>
    <t>Karl Kampa (bumped)</t>
  </si>
  <si>
    <t>Tom Swanson (ROG) ***</t>
  </si>
  <si>
    <t xml:space="preserve">Bumped Entry Credit $40.00: Karl Kampa </t>
  </si>
  <si>
    <t xml:space="preserve">Bumped Entry Credit $40.00: Rob Downer </t>
  </si>
  <si>
    <t>39 entries</t>
  </si>
  <si>
    <t>Pts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</si>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</sst>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Alignment="1">
      <alignment horizontal="center"/>
    </xf>
    <xf numFmtId="2" fontId="0" fillId="14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164" fontId="1" fillId="33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2.8515625" style="40" customWidth="1"/>
    <col min="2" max="2" width="4.28125" style="41" customWidth="1"/>
    <col min="3" max="3" width="16.28125" style="40" customWidth="1"/>
    <col min="4" max="4" width="5.7109375" style="41" customWidth="1"/>
    <col min="5" max="5" width="4.7109375" style="41" customWidth="1"/>
    <col min="6" max="6" width="4.28125" style="41" customWidth="1"/>
    <col min="7" max="7" width="4.421875" style="41" customWidth="1"/>
    <col min="8" max="16384" width="8.8515625" style="40" customWidth="1"/>
  </cols>
  <sheetData>
    <row r="3" ht="9.75">
      <c r="D3" s="41" t="s">
        <v>44</v>
      </c>
    </row>
    <row r="4" ht="9.75">
      <c r="D4" s="41" t="s">
        <v>0</v>
      </c>
    </row>
    <row r="5" ht="9.75">
      <c r="D5" s="41" t="s">
        <v>45</v>
      </c>
    </row>
    <row r="7" ht="9.75">
      <c r="C7" s="40" t="s">
        <v>88</v>
      </c>
    </row>
    <row r="8" spans="1:7" ht="9.75">
      <c r="A8" s="42" t="s">
        <v>18</v>
      </c>
      <c r="B8" s="43" t="s">
        <v>89</v>
      </c>
      <c r="C8" s="42" t="s">
        <v>1</v>
      </c>
      <c r="D8" s="43" t="s">
        <v>2</v>
      </c>
      <c r="E8" s="43" t="s">
        <v>3</v>
      </c>
      <c r="F8" s="43" t="s">
        <v>4</v>
      </c>
      <c r="G8" s="43" t="s">
        <v>14</v>
      </c>
    </row>
    <row r="9" spans="1:7" ht="9.75">
      <c r="A9" s="44">
        <v>1</v>
      </c>
      <c r="B9" s="45">
        <v>25</v>
      </c>
      <c r="C9" s="44" t="s">
        <v>47</v>
      </c>
      <c r="D9" s="45">
        <v>2001</v>
      </c>
      <c r="E9" s="46">
        <v>240</v>
      </c>
      <c r="F9" s="45">
        <f>D9+E9</f>
        <v>2241</v>
      </c>
      <c r="G9" s="52">
        <v>335</v>
      </c>
    </row>
    <row r="10" spans="1:7" ht="9.75">
      <c r="A10" s="42">
        <v>2</v>
      </c>
      <c r="B10" s="43">
        <v>23</v>
      </c>
      <c r="C10" s="42" t="s">
        <v>40</v>
      </c>
      <c r="D10" s="46">
        <v>1836</v>
      </c>
      <c r="E10" s="45">
        <v>280</v>
      </c>
      <c r="F10" s="43">
        <f aca="true" t="shared" si="0" ref="F10:F27">D10+E10</f>
        <v>2116</v>
      </c>
      <c r="G10" s="53">
        <v>260</v>
      </c>
    </row>
    <row r="11" spans="1:7" ht="9.75">
      <c r="A11" s="42">
        <v>3</v>
      </c>
      <c r="B11" s="43">
        <v>21</v>
      </c>
      <c r="C11" s="42" t="s">
        <v>5</v>
      </c>
      <c r="D11" s="46">
        <v>1949</v>
      </c>
      <c r="E11" s="43">
        <v>200</v>
      </c>
      <c r="F11" s="43">
        <f t="shared" si="0"/>
        <v>2149</v>
      </c>
      <c r="G11" s="53">
        <v>225</v>
      </c>
    </row>
    <row r="12" spans="1:7" ht="9.75">
      <c r="A12" s="42">
        <v>4</v>
      </c>
      <c r="B12" s="43">
        <v>19</v>
      </c>
      <c r="C12" s="42" t="s">
        <v>85</v>
      </c>
      <c r="D12" s="46">
        <v>1742</v>
      </c>
      <c r="E12" s="43">
        <v>200</v>
      </c>
      <c r="F12" s="43">
        <f t="shared" si="0"/>
        <v>1942</v>
      </c>
      <c r="G12" s="53">
        <v>205</v>
      </c>
    </row>
    <row r="13" spans="1:7" ht="9.75">
      <c r="A13" s="42">
        <v>5</v>
      </c>
      <c r="B13" s="43">
        <v>17</v>
      </c>
      <c r="C13" s="42" t="s">
        <v>43</v>
      </c>
      <c r="D13" s="46">
        <v>1907</v>
      </c>
      <c r="E13" s="43">
        <v>200</v>
      </c>
      <c r="F13" s="43">
        <f t="shared" si="0"/>
        <v>2107</v>
      </c>
      <c r="G13" s="53">
        <v>185</v>
      </c>
    </row>
    <row r="14" spans="1:7" ht="9.75">
      <c r="A14" s="42">
        <v>6</v>
      </c>
      <c r="B14" s="43">
        <v>15</v>
      </c>
      <c r="C14" s="42" t="s">
        <v>32</v>
      </c>
      <c r="D14" s="46">
        <v>1846</v>
      </c>
      <c r="E14" s="43">
        <v>240</v>
      </c>
      <c r="F14" s="43">
        <f t="shared" si="0"/>
        <v>2086</v>
      </c>
      <c r="G14" s="53">
        <v>165</v>
      </c>
    </row>
    <row r="15" spans="1:7" ht="9.75">
      <c r="A15" s="42">
        <v>7</v>
      </c>
      <c r="B15" s="43">
        <v>14</v>
      </c>
      <c r="C15" s="47" t="s">
        <v>7</v>
      </c>
      <c r="D15" s="46">
        <v>1822</v>
      </c>
      <c r="E15" s="43">
        <v>240</v>
      </c>
      <c r="F15" s="43">
        <f t="shared" si="0"/>
        <v>2062</v>
      </c>
      <c r="G15" s="53">
        <v>160</v>
      </c>
    </row>
    <row r="16" spans="1:7" ht="9.75">
      <c r="A16" s="42">
        <v>8</v>
      </c>
      <c r="B16" s="43">
        <v>13</v>
      </c>
      <c r="C16" s="42" t="s">
        <v>33</v>
      </c>
      <c r="D16" s="46">
        <v>1859</v>
      </c>
      <c r="E16" s="43">
        <v>200</v>
      </c>
      <c r="F16" s="43">
        <f t="shared" si="0"/>
        <v>2059</v>
      </c>
      <c r="G16" s="53">
        <v>135</v>
      </c>
    </row>
    <row r="17" spans="1:7" ht="9.75">
      <c r="A17" s="42">
        <v>9</v>
      </c>
      <c r="B17" s="43">
        <v>12</v>
      </c>
      <c r="C17" s="47" t="s">
        <v>55</v>
      </c>
      <c r="D17" s="46">
        <v>1878</v>
      </c>
      <c r="E17" s="43">
        <v>160</v>
      </c>
      <c r="F17" s="43">
        <f t="shared" si="0"/>
        <v>2038</v>
      </c>
      <c r="G17" s="53">
        <v>115</v>
      </c>
    </row>
    <row r="18" spans="1:7" ht="9.75">
      <c r="A18" s="42">
        <v>10</v>
      </c>
      <c r="B18" s="43">
        <v>11</v>
      </c>
      <c r="C18" s="42" t="s">
        <v>56</v>
      </c>
      <c r="D18" s="46">
        <v>1787</v>
      </c>
      <c r="E18" s="43">
        <v>240</v>
      </c>
      <c r="F18" s="43">
        <f t="shared" si="0"/>
        <v>2027</v>
      </c>
      <c r="G18" s="53">
        <v>105</v>
      </c>
    </row>
    <row r="19" spans="1:7" ht="9.75">
      <c r="A19" s="42">
        <v>11</v>
      </c>
      <c r="B19" s="43">
        <v>10</v>
      </c>
      <c r="C19" s="42" t="s">
        <v>57</v>
      </c>
      <c r="D19" s="46">
        <v>1858</v>
      </c>
      <c r="E19" s="43">
        <v>160</v>
      </c>
      <c r="F19" s="43">
        <f t="shared" si="0"/>
        <v>2018</v>
      </c>
      <c r="G19" s="53">
        <v>100</v>
      </c>
    </row>
    <row r="20" spans="1:7" ht="9.75">
      <c r="A20" s="42">
        <v>12</v>
      </c>
      <c r="B20" s="43">
        <v>9</v>
      </c>
      <c r="C20" s="42" t="s">
        <v>58</v>
      </c>
      <c r="D20" s="46">
        <v>1857</v>
      </c>
      <c r="E20" s="43">
        <v>160</v>
      </c>
      <c r="F20" s="43">
        <f t="shared" si="0"/>
        <v>2017</v>
      </c>
      <c r="G20" s="53">
        <v>100</v>
      </c>
    </row>
    <row r="21" spans="1:7" ht="9.75">
      <c r="A21" s="42">
        <v>13</v>
      </c>
      <c r="B21" s="43">
        <v>8</v>
      </c>
      <c r="C21" s="42" t="s">
        <v>59</v>
      </c>
      <c r="D21" s="46">
        <v>1815</v>
      </c>
      <c r="E21" s="43">
        <v>200</v>
      </c>
      <c r="F21" s="43">
        <f t="shared" si="0"/>
        <v>2015</v>
      </c>
      <c r="G21" s="53">
        <v>95</v>
      </c>
    </row>
    <row r="22" spans="1:7" ht="9.75">
      <c r="A22" s="42">
        <v>14</v>
      </c>
      <c r="B22" s="43">
        <v>7</v>
      </c>
      <c r="C22" s="42" t="s">
        <v>50</v>
      </c>
      <c r="D22" s="46">
        <v>1810</v>
      </c>
      <c r="E22" s="43">
        <v>200</v>
      </c>
      <c r="F22" s="43">
        <f t="shared" si="0"/>
        <v>2010</v>
      </c>
      <c r="G22" s="53">
        <v>95</v>
      </c>
    </row>
    <row r="23" spans="1:7" ht="9.75">
      <c r="A23" s="42">
        <v>15</v>
      </c>
      <c r="B23" s="43">
        <v>6</v>
      </c>
      <c r="C23" s="42" t="s">
        <v>49</v>
      </c>
      <c r="D23" s="46">
        <v>1807</v>
      </c>
      <c r="E23" s="43">
        <v>200</v>
      </c>
      <c r="F23" s="43">
        <f t="shared" si="0"/>
        <v>2007</v>
      </c>
      <c r="G23" s="53">
        <v>90</v>
      </c>
    </row>
    <row r="24" spans="1:7" ht="9.75">
      <c r="A24" s="42">
        <v>16</v>
      </c>
      <c r="B24" s="43">
        <v>5</v>
      </c>
      <c r="C24" s="42" t="s">
        <v>6</v>
      </c>
      <c r="D24" s="46">
        <v>1810</v>
      </c>
      <c r="E24" s="43">
        <v>160</v>
      </c>
      <c r="F24" s="43">
        <f t="shared" si="0"/>
        <v>1970</v>
      </c>
      <c r="G24" s="53">
        <v>90</v>
      </c>
    </row>
    <row r="25" spans="1:7" ht="9.75">
      <c r="A25" s="42">
        <v>17</v>
      </c>
      <c r="B25" s="43">
        <v>5</v>
      </c>
      <c r="C25" s="42" t="s">
        <v>54</v>
      </c>
      <c r="D25" s="46">
        <v>1710</v>
      </c>
      <c r="E25" s="43">
        <v>200</v>
      </c>
      <c r="F25" s="43">
        <f t="shared" si="0"/>
        <v>1910</v>
      </c>
      <c r="G25" s="53">
        <v>90</v>
      </c>
    </row>
    <row r="26" spans="1:7" ht="9.75">
      <c r="A26" s="42">
        <v>18</v>
      </c>
      <c r="B26" s="43">
        <v>5</v>
      </c>
      <c r="C26" s="42" t="s">
        <v>51</v>
      </c>
      <c r="D26" s="46">
        <v>1706</v>
      </c>
      <c r="E26" s="43">
        <v>200</v>
      </c>
      <c r="F26" s="43">
        <f t="shared" si="0"/>
        <v>1906</v>
      </c>
      <c r="G26" s="53">
        <v>90</v>
      </c>
    </row>
    <row r="27" spans="1:7" ht="9.75">
      <c r="A27" s="42">
        <v>19</v>
      </c>
      <c r="B27" s="43">
        <v>5</v>
      </c>
      <c r="C27" s="42" t="s">
        <v>53</v>
      </c>
      <c r="D27" s="46">
        <v>1735</v>
      </c>
      <c r="E27" s="43">
        <v>160</v>
      </c>
      <c r="F27" s="43">
        <f t="shared" si="0"/>
        <v>1895</v>
      </c>
      <c r="G27" s="53">
        <v>90</v>
      </c>
    </row>
    <row r="28" ht="9.75">
      <c r="C28" s="48" t="s">
        <v>75</v>
      </c>
    </row>
    <row r="29" ht="9.75">
      <c r="C29" s="48" t="s">
        <v>76</v>
      </c>
    </row>
    <row r="30" ht="9.75">
      <c r="C30" s="48" t="s">
        <v>28</v>
      </c>
    </row>
    <row r="31" ht="9.75">
      <c r="C31" s="48"/>
    </row>
    <row r="32" spans="1:7" ht="9.75">
      <c r="A32" s="49"/>
      <c r="B32" s="50"/>
      <c r="C32" s="49" t="s">
        <v>15</v>
      </c>
      <c r="D32" s="50"/>
      <c r="E32" s="50"/>
      <c r="F32" s="50"/>
      <c r="G32" s="50"/>
    </row>
    <row r="33" spans="1:7" ht="9.75">
      <c r="A33" s="42" t="s">
        <v>19</v>
      </c>
      <c r="B33" s="43"/>
      <c r="C33" s="42" t="s">
        <v>47</v>
      </c>
      <c r="D33" s="43"/>
      <c r="E33" s="43"/>
      <c r="F33" s="43"/>
      <c r="G33" s="45">
        <v>279</v>
      </c>
    </row>
    <row r="34" spans="1:7" ht="9.75">
      <c r="A34" s="42" t="s">
        <v>90</v>
      </c>
      <c r="B34" s="43"/>
      <c r="C34" s="42" t="s">
        <v>40</v>
      </c>
      <c r="D34" s="43"/>
      <c r="E34" s="43"/>
      <c r="F34" s="43"/>
      <c r="G34" s="43">
        <v>236</v>
      </c>
    </row>
    <row r="35" spans="1:7" ht="9.75">
      <c r="A35" s="42">
        <v>4</v>
      </c>
      <c r="B35" s="43"/>
      <c r="C35" s="42" t="s">
        <v>5</v>
      </c>
      <c r="D35" s="43"/>
      <c r="E35" s="43"/>
      <c r="F35" s="43">
        <v>222</v>
      </c>
      <c r="G35" s="43"/>
    </row>
    <row r="36" spans="1:7" ht="9.75">
      <c r="A36" s="42">
        <v>4</v>
      </c>
      <c r="B36" s="43"/>
      <c r="C36" s="42" t="s">
        <v>40</v>
      </c>
      <c r="D36" s="43"/>
      <c r="E36" s="43"/>
      <c r="F36" s="43">
        <v>237</v>
      </c>
      <c r="G36" s="43"/>
    </row>
    <row r="37" spans="1:7" ht="9.75">
      <c r="A37" s="42">
        <v>3</v>
      </c>
      <c r="B37" s="43"/>
      <c r="C37" s="42" t="s">
        <v>48</v>
      </c>
      <c r="D37" s="43"/>
      <c r="E37" s="46">
        <v>209</v>
      </c>
      <c r="F37" s="43"/>
      <c r="G37" s="43"/>
    </row>
    <row r="38" spans="1:7" ht="9.75">
      <c r="A38" s="42">
        <v>3</v>
      </c>
      <c r="B38" s="43"/>
      <c r="C38" s="42" t="s">
        <v>40</v>
      </c>
      <c r="D38" s="43"/>
      <c r="E38" s="43">
        <v>218</v>
      </c>
      <c r="F38" s="43"/>
      <c r="G38" s="43"/>
    </row>
    <row r="39" spans="1:7" ht="9.75">
      <c r="A39" s="42">
        <v>2</v>
      </c>
      <c r="B39" s="43"/>
      <c r="C39" s="42" t="s">
        <v>48</v>
      </c>
      <c r="D39" s="43">
        <v>202</v>
      </c>
      <c r="E39" s="43"/>
      <c r="F39" s="43"/>
      <c r="G39" s="43"/>
    </row>
    <row r="40" spans="1:7" ht="9.75">
      <c r="A40" s="42">
        <v>2</v>
      </c>
      <c r="B40" s="43"/>
      <c r="C40" s="42" t="s">
        <v>43</v>
      </c>
      <c r="D40" s="43">
        <v>194</v>
      </c>
      <c r="F40" s="43"/>
      <c r="G40" s="43"/>
    </row>
    <row r="41" spans="1:7" ht="9.75">
      <c r="A41" s="42">
        <v>1</v>
      </c>
      <c r="B41" s="43"/>
      <c r="C41" s="42" t="s">
        <v>69</v>
      </c>
      <c r="D41" s="43">
        <v>188</v>
      </c>
      <c r="E41" s="43"/>
      <c r="F41" s="43"/>
      <c r="G41" s="43"/>
    </row>
    <row r="42" spans="1:7" ht="9.75">
      <c r="A42" s="42">
        <v>1</v>
      </c>
      <c r="B42" s="43"/>
      <c r="C42" s="42" t="s">
        <v>48</v>
      </c>
      <c r="D42" s="43">
        <v>209</v>
      </c>
      <c r="E42" s="43"/>
      <c r="F42" s="43"/>
      <c r="G42" s="43"/>
    </row>
    <row r="43" ht="9.75">
      <c r="C43" s="48"/>
    </row>
    <row r="44" spans="3:7" ht="9.75">
      <c r="C44" s="51" t="s">
        <v>20</v>
      </c>
      <c r="D44" s="54" t="s">
        <v>60</v>
      </c>
      <c r="E44" s="54"/>
      <c r="F44" s="54"/>
      <c r="G44" s="54"/>
    </row>
    <row r="45" spans="3:7" ht="9.75">
      <c r="C45" s="51"/>
      <c r="D45" s="54" t="s">
        <v>61</v>
      </c>
      <c r="E45" s="54"/>
      <c r="F45" s="54"/>
      <c r="G45" s="54"/>
    </row>
    <row r="46" spans="3:7" ht="9.75">
      <c r="C46" s="48"/>
      <c r="D46" s="54"/>
      <c r="E46" s="54"/>
      <c r="F46" s="54"/>
      <c r="G46" s="54"/>
    </row>
    <row r="47" spans="2:3" ht="9.75">
      <c r="B47" s="41">
        <v>1</v>
      </c>
      <c r="C47" s="40" t="s">
        <v>86</v>
      </c>
    </row>
    <row r="48" spans="2:3" ht="9.75">
      <c r="B48" s="41">
        <v>2</v>
      </c>
      <c r="C48" s="40" t="s">
        <v>87</v>
      </c>
    </row>
    <row r="53" spans="1:6" ht="9.75">
      <c r="A53" s="42">
        <v>20</v>
      </c>
      <c r="B53" s="43">
        <v>5</v>
      </c>
      <c r="C53" s="42" t="s">
        <v>83</v>
      </c>
      <c r="D53" s="43">
        <v>1774</v>
      </c>
      <c r="E53" s="43">
        <v>200</v>
      </c>
      <c r="F53" s="43">
        <f aca="true" t="shared" si="1" ref="F53:F62">D53+E53</f>
        <v>1974</v>
      </c>
    </row>
    <row r="54" spans="1:6" ht="9.75">
      <c r="A54" s="42">
        <v>21</v>
      </c>
      <c r="B54" s="43">
        <v>5</v>
      </c>
      <c r="C54" s="42" t="s">
        <v>84</v>
      </c>
      <c r="D54" s="43">
        <v>1712</v>
      </c>
      <c r="E54" s="43">
        <v>200</v>
      </c>
      <c r="F54" s="43">
        <f t="shared" si="1"/>
        <v>1912</v>
      </c>
    </row>
    <row r="55" spans="1:6" ht="9.75">
      <c r="A55" s="42">
        <v>22</v>
      </c>
      <c r="B55" s="43">
        <v>2</v>
      </c>
      <c r="C55" s="42" t="s">
        <v>63</v>
      </c>
      <c r="D55" s="43">
        <v>1728</v>
      </c>
      <c r="E55" s="43">
        <v>160</v>
      </c>
      <c r="F55" s="43">
        <f t="shared" si="1"/>
        <v>1888</v>
      </c>
    </row>
    <row r="56" spans="1:6" ht="9.75">
      <c r="A56" s="42">
        <v>23</v>
      </c>
      <c r="B56" s="43">
        <v>2</v>
      </c>
      <c r="C56" s="42" t="s">
        <v>64</v>
      </c>
      <c r="D56" s="43">
        <v>1751</v>
      </c>
      <c r="E56" s="43">
        <v>120</v>
      </c>
      <c r="F56" s="43">
        <f t="shared" si="1"/>
        <v>1871</v>
      </c>
    </row>
    <row r="57" spans="1:6" ht="9.75">
      <c r="A57" s="42">
        <v>24</v>
      </c>
      <c r="B57" s="43">
        <v>2</v>
      </c>
      <c r="C57" s="42" t="s">
        <v>30</v>
      </c>
      <c r="D57" s="43">
        <v>1692</v>
      </c>
      <c r="E57" s="43">
        <v>160</v>
      </c>
      <c r="F57" s="43">
        <f t="shared" si="1"/>
        <v>1852</v>
      </c>
    </row>
    <row r="58" spans="1:6" ht="9.75">
      <c r="A58" s="42">
        <v>25</v>
      </c>
      <c r="B58" s="43">
        <v>2</v>
      </c>
      <c r="C58" s="42" t="s">
        <v>35</v>
      </c>
      <c r="D58" s="43">
        <v>1688</v>
      </c>
      <c r="E58" s="43">
        <v>160</v>
      </c>
      <c r="F58" s="43">
        <f t="shared" si="1"/>
        <v>1848</v>
      </c>
    </row>
    <row r="59" spans="1:6" ht="9.75">
      <c r="A59" s="42">
        <v>26</v>
      </c>
      <c r="B59" s="43">
        <v>2</v>
      </c>
      <c r="C59" s="47" t="s">
        <v>68</v>
      </c>
      <c r="D59" s="43">
        <v>1682</v>
      </c>
      <c r="E59" s="43">
        <v>160</v>
      </c>
      <c r="F59" s="43">
        <f t="shared" si="1"/>
        <v>1842</v>
      </c>
    </row>
    <row r="60" spans="1:6" ht="9.75">
      <c r="A60" s="42">
        <v>27</v>
      </c>
      <c r="B60" s="43">
        <v>2</v>
      </c>
      <c r="C60" s="47" t="s">
        <v>39</v>
      </c>
      <c r="D60" s="43">
        <v>1680</v>
      </c>
      <c r="E60" s="43">
        <v>160</v>
      </c>
      <c r="F60" s="43">
        <f t="shared" si="1"/>
        <v>1840</v>
      </c>
    </row>
    <row r="61" spans="1:6" ht="9.75">
      <c r="A61" s="42">
        <v>28</v>
      </c>
      <c r="B61" s="43">
        <v>2</v>
      </c>
      <c r="C61" s="47" t="s">
        <v>36</v>
      </c>
      <c r="D61" s="43">
        <v>1757</v>
      </c>
      <c r="E61" s="43">
        <v>80</v>
      </c>
      <c r="F61" s="43">
        <f t="shared" si="1"/>
        <v>1837</v>
      </c>
    </row>
    <row r="62" spans="1:6" ht="9.75">
      <c r="A62" s="42">
        <v>29</v>
      </c>
      <c r="B62" s="43">
        <v>2</v>
      </c>
      <c r="C62" s="47" t="s">
        <v>27</v>
      </c>
      <c r="D62" s="43">
        <v>1618</v>
      </c>
      <c r="E62" s="43">
        <v>160</v>
      </c>
      <c r="F62" s="43">
        <f t="shared" si="1"/>
        <v>1778</v>
      </c>
    </row>
    <row r="63" spans="1:6" ht="9.75">
      <c r="A63" s="42">
        <v>30</v>
      </c>
      <c r="B63" s="43">
        <v>2</v>
      </c>
      <c r="C63" s="47" t="s">
        <v>65</v>
      </c>
      <c r="D63" s="43">
        <v>1652</v>
      </c>
      <c r="E63" s="43">
        <v>80</v>
      </c>
      <c r="F63" s="43">
        <f aca="true" t="shared" si="2" ref="F63:F72">D63+E63</f>
        <v>1732</v>
      </c>
    </row>
    <row r="64" spans="1:6" ht="9.75">
      <c r="A64" s="42">
        <v>31</v>
      </c>
      <c r="B64" s="43">
        <v>2</v>
      </c>
      <c r="C64" s="47" t="s">
        <v>66</v>
      </c>
      <c r="D64" s="43">
        <v>1606</v>
      </c>
      <c r="E64" s="43">
        <v>120</v>
      </c>
      <c r="F64" s="43">
        <f t="shared" si="2"/>
        <v>1726</v>
      </c>
    </row>
    <row r="65" spans="1:6" ht="9.75">
      <c r="A65" s="42">
        <v>32</v>
      </c>
      <c r="B65" s="43">
        <v>2</v>
      </c>
      <c r="C65" s="47" t="s">
        <v>41</v>
      </c>
      <c r="D65" s="43">
        <v>1629</v>
      </c>
      <c r="E65" s="43">
        <v>80</v>
      </c>
      <c r="F65" s="43">
        <f t="shared" si="2"/>
        <v>1709</v>
      </c>
    </row>
    <row r="66" spans="1:6" ht="9.75">
      <c r="A66" s="42">
        <v>33</v>
      </c>
      <c r="B66" s="43">
        <v>2</v>
      </c>
      <c r="C66" s="42" t="s">
        <v>25</v>
      </c>
      <c r="D66" s="43">
        <v>1530</v>
      </c>
      <c r="E66" s="43">
        <v>160</v>
      </c>
      <c r="F66" s="43">
        <f t="shared" si="2"/>
        <v>1690</v>
      </c>
    </row>
    <row r="67" spans="1:6" ht="9.75">
      <c r="A67" s="42">
        <v>34</v>
      </c>
      <c r="B67" s="43">
        <v>2</v>
      </c>
      <c r="C67" s="42" t="s">
        <v>67</v>
      </c>
      <c r="D67" s="43">
        <v>1552</v>
      </c>
      <c r="E67" s="43">
        <v>120</v>
      </c>
      <c r="F67" s="43">
        <f t="shared" si="2"/>
        <v>1672</v>
      </c>
    </row>
    <row r="68" spans="1:6" ht="9.75">
      <c r="A68" s="42">
        <v>35</v>
      </c>
      <c r="B68" s="43">
        <v>2</v>
      </c>
      <c r="C68" s="42" t="s">
        <v>38</v>
      </c>
      <c r="D68" s="43">
        <v>1550</v>
      </c>
      <c r="E68" s="43">
        <v>120</v>
      </c>
      <c r="F68" s="43">
        <f t="shared" si="2"/>
        <v>1670</v>
      </c>
    </row>
    <row r="69" spans="1:6" ht="9.75">
      <c r="A69" s="42">
        <v>36</v>
      </c>
      <c r="B69" s="43">
        <v>2</v>
      </c>
      <c r="C69" s="42" t="s">
        <v>70</v>
      </c>
      <c r="D69" s="43">
        <v>1629</v>
      </c>
      <c r="E69" s="43">
        <v>40</v>
      </c>
      <c r="F69" s="43">
        <f t="shared" si="2"/>
        <v>1669</v>
      </c>
    </row>
    <row r="70" spans="1:6" ht="9.75">
      <c r="A70" s="42">
        <v>37</v>
      </c>
      <c r="B70" s="43">
        <v>2</v>
      </c>
      <c r="C70" s="42" t="s">
        <v>16</v>
      </c>
      <c r="D70" s="43">
        <v>1552</v>
      </c>
      <c r="E70" s="43">
        <v>80</v>
      </c>
      <c r="F70" s="43">
        <f t="shared" si="2"/>
        <v>1632</v>
      </c>
    </row>
    <row r="71" spans="1:6" ht="9.75">
      <c r="A71" s="42">
        <v>38</v>
      </c>
      <c r="B71" s="43">
        <v>2</v>
      </c>
      <c r="C71" s="47" t="s">
        <v>42</v>
      </c>
      <c r="D71" s="43">
        <v>1579</v>
      </c>
      <c r="E71" s="43">
        <v>40</v>
      </c>
      <c r="F71" s="43">
        <f t="shared" si="2"/>
        <v>1619</v>
      </c>
    </row>
    <row r="72" spans="1:6" ht="9.75">
      <c r="A72" s="42">
        <v>39</v>
      </c>
      <c r="B72" s="43">
        <v>2</v>
      </c>
      <c r="C72" s="47" t="s">
        <v>31</v>
      </c>
      <c r="D72" s="43">
        <v>1544</v>
      </c>
      <c r="E72" s="43">
        <v>40</v>
      </c>
      <c r="F72" s="43">
        <f t="shared" si="2"/>
        <v>1584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3">
      <selection activeCell="G56" sqref="G56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3" width="7.140625" style="7" customWidth="1"/>
    <col min="4" max="4" width="8.140625" style="7" customWidth="1"/>
    <col min="5" max="10" width="7.140625" style="7" customWidth="1"/>
    <col min="11" max="12" width="7.8515625" style="7" customWidth="1"/>
    <col min="13" max="13" width="7.28125" style="0" customWidth="1"/>
    <col min="14" max="14" width="4.57421875" style="0" customWidth="1"/>
    <col min="15" max="15" width="9.140625" style="5" customWidth="1"/>
    <col min="16" max="16" width="11.421875" style="0" customWidth="1"/>
    <col min="17" max="17" width="5.8515625" style="0" customWidth="1"/>
    <col min="18" max="18" width="5.57421875" style="0" customWidth="1"/>
    <col min="19" max="19" width="5.7109375" style="0" customWidth="1"/>
    <col min="20" max="21" width="5.28125" style="0" customWidth="1"/>
    <col min="22" max="22" width="5.00390625" style="0" customWidth="1"/>
    <col min="23" max="23" width="4.8515625" style="0" customWidth="1"/>
    <col min="24" max="24" width="4.7109375" style="0" customWidth="1"/>
  </cols>
  <sheetData>
    <row r="1" spans="6:8" ht="12.75">
      <c r="F1" s="11" t="s">
        <v>44</v>
      </c>
      <c r="G1"/>
      <c r="H1"/>
    </row>
    <row r="2" spans="6:8" ht="12.75">
      <c r="F2" t="s">
        <v>0</v>
      </c>
      <c r="G2"/>
      <c r="H2"/>
    </row>
    <row r="3" spans="6:8" ht="12.75">
      <c r="F3" s="11" t="s">
        <v>45</v>
      </c>
      <c r="G3"/>
      <c r="H3"/>
    </row>
    <row r="4" spans="6:8" ht="12.75">
      <c r="F4" s="11"/>
      <c r="G4"/>
      <c r="H4"/>
    </row>
    <row r="5" spans="2:17" ht="12.75">
      <c r="B5" t="s">
        <v>46</v>
      </c>
      <c r="O5" s="5" t="s">
        <v>11</v>
      </c>
      <c r="Q5" t="s">
        <v>24</v>
      </c>
    </row>
    <row r="6" spans="1:25" ht="12.75">
      <c r="A6" s="1"/>
      <c r="B6" s="9" t="s">
        <v>1</v>
      </c>
      <c r="C6" s="2">
        <v>1</v>
      </c>
      <c r="D6" s="2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10" t="s">
        <v>2</v>
      </c>
      <c r="L6" s="2" t="s">
        <v>3</v>
      </c>
      <c r="M6" s="2" t="s">
        <v>4</v>
      </c>
      <c r="Q6" s="7">
        <v>1</v>
      </c>
      <c r="R6" s="7">
        <v>2</v>
      </c>
      <c r="S6" s="7">
        <v>3</v>
      </c>
      <c r="T6" s="7">
        <v>4</v>
      </c>
      <c r="U6" s="7">
        <v>5</v>
      </c>
      <c r="V6" s="7">
        <v>6</v>
      </c>
      <c r="W6" s="7">
        <v>7</v>
      </c>
      <c r="X6" s="7">
        <v>8</v>
      </c>
      <c r="Y6" t="s">
        <v>4</v>
      </c>
    </row>
    <row r="7" spans="1:26" ht="12.75">
      <c r="A7" s="1">
        <v>1</v>
      </c>
      <c r="B7" s="22" t="s">
        <v>47</v>
      </c>
      <c r="C7" s="12">
        <v>238</v>
      </c>
      <c r="D7" s="35">
        <v>269</v>
      </c>
      <c r="E7" s="12">
        <v>195</v>
      </c>
      <c r="F7" s="35">
        <v>257</v>
      </c>
      <c r="G7" s="12">
        <v>237</v>
      </c>
      <c r="H7" s="35">
        <v>257</v>
      </c>
      <c r="I7" s="35">
        <v>269</v>
      </c>
      <c r="J7" s="35">
        <v>279</v>
      </c>
      <c r="K7" s="12">
        <f aca="true" t="shared" si="0" ref="K7:K45">SUM(C7:J7)</f>
        <v>2001</v>
      </c>
      <c r="L7" s="3">
        <v>240</v>
      </c>
      <c r="M7" s="3">
        <f aca="true" t="shared" si="1" ref="M7:M45">K7+L7</f>
        <v>2241</v>
      </c>
      <c r="N7" s="29" t="s">
        <v>12</v>
      </c>
      <c r="O7" s="17">
        <f aca="true" t="shared" si="2" ref="O7:O45">K7/8</f>
        <v>250.125</v>
      </c>
      <c r="P7" s="18" t="s">
        <v>13</v>
      </c>
      <c r="Q7" s="14">
        <v>280</v>
      </c>
      <c r="R7" s="14">
        <v>268</v>
      </c>
      <c r="S7" s="28">
        <v>239</v>
      </c>
      <c r="T7" s="14">
        <v>167</v>
      </c>
      <c r="U7" s="14">
        <v>276</v>
      </c>
      <c r="V7" s="28">
        <v>214</v>
      </c>
      <c r="W7" s="14">
        <v>207</v>
      </c>
      <c r="X7" s="14">
        <v>245</v>
      </c>
      <c r="Y7">
        <f>SUM(Q7:X7)</f>
        <v>1896</v>
      </c>
      <c r="Z7" s="16">
        <f>Y7/8</f>
        <v>237</v>
      </c>
    </row>
    <row r="8" spans="1:26" ht="12.75">
      <c r="A8" s="1">
        <v>2</v>
      </c>
      <c r="B8" s="1" t="s">
        <v>5</v>
      </c>
      <c r="C8" s="34">
        <v>219</v>
      </c>
      <c r="D8" s="34">
        <v>247</v>
      </c>
      <c r="E8" s="34">
        <v>248</v>
      </c>
      <c r="F8" s="34">
        <v>237</v>
      </c>
      <c r="G8" s="35">
        <v>279</v>
      </c>
      <c r="H8" s="35">
        <v>267</v>
      </c>
      <c r="I8" s="34">
        <v>207</v>
      </c>
      <c r="J8" s="34">
        <v>245</v>
      </c>
      <c r="K8" s="12">
        <f t="shared" si="0"/>
        <v>1949</v>
      </c>
      <c r="L8" s="3">
        <v>200</v>
      </c>
      <c r="M8" s="3">
        <f t="shared" si="1"/>
        <v>2149</v>
      </c>
      <c r="N8" s="15"/>
      <c r="O8" s="16">
        <f t="shared" si="2"/>
        <v>243.625</v>
      </c>
      <c r="P8" s="14"/>
      <c r="Q8" s="14">
        <v>226</v>
      </c>
      <c r="R8" s="14">
        <v>203</v>
      </c>
      <c r="S8" s="14">
        <v>196</v>
      </c>
      <c r="T8" s="14">
        <v>225</v>
      </c>
      <c r="U8" s="14">
        <v>270</v>
      </c>
      <c r="V8" s="14">
        <v>186</v>
      </c>
      <c r="W8" s="14">
        <v>269</v>
      </c>
      <c r="X8" s="14">
        <v>279</v>
      </c>
      <c r="Y8">
        <f aca="true" t="shared" si="3" ref="Y8:Y45">SUM(Q8:X8)</f>
        <v>1854</v>
      </c>
      <c r="Z8" s="16">
        <f aca="true" t="shared" si="4" ref="Z8:Z45">Y8/8</f>
        <v>231.75</v>
      </c>
    </row>
    <row r="9" spans="1:26" ht="12.75">
      <c r="A9" s="1">
        <v>3</v>
      </c>
      <c r="B9" s="1" t="s">
        <v>40</v>
      </c>
      <c r="C9" s="32">
        <v>300</v>
      </c>
      <c r="D9" s="12">
        <v>228</v>
      </c>
      <c r="E9" s="12">
        <v>204</v>
      </c>
      <c r="F9" s="12">
        <v>234</v>
      </c>
      <c r="G9" s="12">
        <v>221</v>
      </c>
      <c r="H9" s="12">
        <v>191</v>
      </c>
      <c r="I9" s="12">
        <v>235</v>
      </c>
      <c r="J9" s="12">
        <v>223</v>
      </c>
      <c r="K9" s="12">
        <f t="shared" si="0"/>
        <v>1836</v>
      </c>
      <c r="L9" s="3">
        <v>280</v>
      </c>
      <c r="M9" s="3">
        <f t="shared" si="1"/>
        <v>2116</v>
      </c>
      <c r="N9" s="14"/>
      <c r="O9" s="16">
        <f t="shared" si="2"/>
        <v>229.5</v>
      </c>
      <c r="P9" s="14"/>
      <c r="Q9" s="14">
        <v>224</v>
      </c>
      <c r="R9" s="14">
        <v>184</v>
      </c>
      <c r="S9" s="14">
        <v>197</v>
      </c>
      <c r="T9" s="14">
        <v>196</v>
      </c>
      <c r="U9" s="14">
        <v>184</v>
      </c>
      <c r="V9" s="14">
        <v>257</v>
      </c>
      <c r="W9" s="14">
        <v>217</v>
      </c>
      <c r="X9" s="14">
        <v>195</v>
      </c>
      <c r="Y9">
        <f t="shared" si="3"/>
        <v>1654</v>
      </c>
      <c r="Z9" s="16">
        <f t="shared" si="4"/>
        <v>206.75</v>
      </c>
    </row>
    <row r="10" spans="1:26" ht="12.75">
      <c r="A10" s="1">
        <v>4</v>
      </c>
      <c r="B10" s="1" t="s">
        <v>43</v>
      </c>
      <c r="C10" s="35">
        <v>258</v>
      </c>
      <c r="D10" s="12">
        <v>214</v>
      </c>
      <c r="E10" s="12">
        <v>236</v>
      </c>
      <c r="F10" s="12">
        <v>196</v>
      </c>
      <c r="G10" s="35">
        <v>279</v>
      </c>
      <c r="H10" s="12">
        <v>217</v>
      </c>
      <c r="I10" s="12">
        <v>217</v>
      </c>
      <c r="J10" s="32">
        <v>290</v>
      </c>
      <c r="K10" s="12">
        <f t="shared" si="0"/>
        <v>1907</v>
      </c>
      <c r="L10" s="3">
        <v>200</v>
      </c>
      <c r="M10" s="3">
        <f t="shared" si="1"/>
        <v>2107</v>
      </c>
      <c r="N10" s="15"/>
      <c r="O10" s="16">
        <f t="shared" si="2"/>
        <v>238.375</v>
      </c>
      <c r="P10" s="14"/>
      <c r="Q10" s="14">
        <v>247</v>
      </c>
      <c r="R10" s="14">
        <v>248</v>
      </c>
      <c r="S10" s="14">
        <v>183</v>
      </c>
      <c r="T10" s="14">
        <v>202</v>
      </c>
      <c r="U10" s="14">
        <v>210</v>
      </c>
      <c r="V10" s="14">
        <v>205</v>
      </c>
      <c r="W10" s="14">
        <v>223</v>
      </c>
      <c r="X10" s="14">
        <v>255</v>
      </c>
      <c r="Y10">
        <f t="shared" si="3"/>
        <v>1773</v>
      </c>
      <c r="Z10" s="16">
        <f t="shared" si="4"/>
        <v>221.625</v>
      </c>
    </row>
    <row r="11" spans="1:26" ht="12.75">
      <c r="A11" s="1">
        <v>5</v>
      </c>
      <c r="B11" s="1" t="s">
        <v>32</v>
      </c>
      <c r="C11" s="35">
        <v>268</v>
      </c>
      <c r="D11" s="35">
        <v>258</v>
      </c>
      <c r="E11" s="34">
        <v>216</v>
      </c>
      <c r="F11" s="34">
        <v>216</v>
      </c>
      <c r="G11" s="34">
        <v>206</v>
      </c>
      <c r="H11" s="34">
        <v>202</v>
      </c>
      <c r="I11" s="34">
        <v>234</v>
      </c>
      <c r="J11" s="34">
        <v>246</v>
      </c>
      <c r="K11" s="12">
        <f t="shared" si="0"/>
        <v>1846</v>
      </c>
      <c r="L11" s="3">
        <v>240</v>
      </c>
      <c r="M11" s="3">
        <f t="shared" si="1"/>
        <v>2086</v>
      </c>
      <c r="N11" s="14"/>
      <c r="O11" s="16">
        <f t="shared" si="2"/>
        <v>230.75</v>
      </c>
      <c r="P11" s="14"/>
      <c r="Q11" s="14">
        <v>188</v>
      </c>
      <c r="R11" s="14">
        <v>232</v>
      </c>
      <c r="S11" s="14">
        <v>180</v>
      </c>
      <c r="T11" s="14">
        <v>211</v>
      </c>
      <c r="U11" s="28">
        <v>229</v>
      </c>
      <c r="V11" s="14">
        <v>186</v>
      </c>
      <c r="W11" s="14">
        <v>246</v>
      </c>
      <c r="X11" s="14">
        <v>290</v>
      </c>
      <c r="Y11">
        <f t="shared" si="3"/>
        <v>1762</v>
      </c>
      <c r="Z11" s="16">
        <f t="shared" si="4"/>
        <v>220.25</v>
      </c>
    </row>
    <row r="12" spans="1:26" ht="12.75">
      <c r="A12" s="1">
        <v>6</v>
      </c>
      <c r="B12" s="3" t="s">
        <v>7</v>
      </c>
      <c r="C12" s="12">
        <v>216</v>
      </c>
      <c r="D12" s="12">
        <v>188</v>
      </c>
      <c r="E12" s="35">
        <v>258</v>
      </c>
      <c r="F12" s="12">
        <v>243</v>
      </c>
      <c r="G12" s="12">
        <v>214</v>
      </c>
      <c r="H12" s="35">
        <v>264</v>
      </c>
      <c r="I12" s="12">
        <v>213</v>
      </c>
      <c r="J12" s="12">
        <v>226</v>
      </c>
      <c r="K12" s="12">
        <f t="shared" si="0"/>
        <v>1822</v>
      </c>
      <c r="L12" s="3">
        <v>240</v>
      </c>
      <c r="M12" s="3">
        <f t="shared" si="1"/>
        <v>2062</v>
      </c>
      <c r="N12" s="15"/>
      <c r="O12" s="16">
        <f t="shared" si="2"/>
        <v>227.75</v>
      </c>
      <c r="P12" s="14"/>
      <c r="Q12" s="14">
        <v>161</v>
      </c>
      <c r="R12" s="14">
        <v>222</v>
      </c>
      <c r="S12" s="14">
        <v>256</v>
      </c>
      <c r="T12" s="14">
        <v>224</v>
      </c>
      <c r="U12" s="14">
        <v>206</v>
      </c>
      <c r="V12" s="14">
        <v>195</v>
      </c>
      <c r="W12" s="14">
        <v>199</v>
      </c>
      <c r="X12" s="14">
        <v>266</v>
      </c>
      <c r="Y12">
        <f t="shared" si="3"/>
        <v>1729</v>
      </c>
      <c r="Z12" s="16">
        <f t="shared" si="4"/>
        <v>216.125</v>
      </c>
    </row>
    <row r="13" spans="1:26" ht="12.75">
      <c r="A13" s="1">
        <v>7</v>
      </c>
      <c r="B13" s="1" t="s">
        <v>33</v>
      </c>
      <c r="C13" s="34">
        <v>222</v>
      </c>
      <c r="D13" s="34">
        <v>203</v>
      </c>
      <c r="E13" s="35">
        <v>268</v>
      </c>
      <c r="F13" s="34">
        <v>237</v>
      </c>
      <c r="G13" s="34">
        <v>228</v>
      </c>
      <c r="H13" s="34">
        <v>212</v>
      </c>
      <c r="I13" s="34">
        <v>223</v>
      </c>
      <c r="J13" s="35">
        <v>266</v>
      </c>
      <c r="K13" s="12">
        <f t="shared" si="0"/>
        <v>1859</v>
      </c>
      <c r="L13" s="3">
        <v>200</v>
      </c>
      <c r="M13" s="3">
        <f t="shared" si="1"/>
        <v>2059</v>
      </c>
      <c r="N13" s="14"/>
      <c r="O13" s="16">
        <f t="shared" si="2"/>
        <v>232.375</v>
      </c>
      <c r="P13" s="14"/>
      <c r="Q13" s="14">
        <v>206</v>
      </c>
      <c r="R13" s="14">
        <v>247</v>
      </c>
      <c r="S13" s="14">
        <v>243</v>
      </c>
      <c r="T13" s="14">
        <v>247</v>
      </c>
      <c r="U13" s="14">
        <v>202</v>
      </c>
      <c r="V13" s="14">
        <v>186</v>
      </c>
      <c r="W13" s="14">
        <v>225</v>
      </c>
      <c r="X13" s="14">
        <v>258</v>
      </c>
      <c r="Y13">
        <f t="shared" si="3"/>
        <v>1814</v>
      </c>
      <c r="Z13" s="16">
        <f t="shared" si="4"/>
        <v>226.75</v>
      </c>
    </row>
    <row r="14" spans="1:26" ht="12.75">
      <c r="A14" s="1">
        <v>8</v>
      </c>
      <c r="B14" s="3" t="s">
        <v>55</v>
      </c>
      <c r="C14" s="12">
        <v>247</v>
      </c>
      <c r="D14" s="12">
        <v>225</v>
      </c>
      <c r="E14" s="35">
        <v>279</v>
      </c>
      <c r="F14" s="12">
        <v>245</v>
      </c>
      <c r="G14" s="12">
        <v>233</v>
      </c>
      <c r="H14" s="12">
        <v>214</v>
      </c>
      <c r="I14" s="12">
        <v>240</v>
      </c>
      <c r="J14" s="12">
        <v>195</v>
      </c>
      <c r="K14" s="12">
        <f t="shared" si="0"/>
        <v>1878</v>
      </c>
      <c r="L14" s="3">
        <v>160</v>
      </c>
      <c r="M14" s="3">
        <f t="shared" si="1"/>
        <v>2038</v>
      </c>
      <c r="N14" s="14"/>
      <c r="O14" s="16">
        <f t="shared" si="2"/>
        <v>234.75</v>
      </c>
      <c r="P14" s="14"/>
      <c r="Q14" s="14">
        <v>258</v>
      </c>
      <c r="R14" s="14">
        <v>193</v>
      </c>
      <c r="S14" s="14">
        <v>278</v>
      </c>
      <c r="T14" s="14">
        <v>268</v>
      </c>
      <c r="U14" s="14">
        <v>218</v>
      </c>
      <c r="V14" s="14">
        <v>257</v>
      </c>
      <c r="W14" s="14">
        <v>203</v>
      </c>
      <c r="X14" s="14">
        <v>223</v>
      </c>
      <c r="Y14">
        <f t="shared" si="3"/>
        <v>1898</v>
      </c>
      <c r="Z14" s="37">
        <f t="shared" si="4"/>
        <v>237.25</v>
      </c>
    </row>
    <row r="15" spans="1:26" ht="12.75">
      <c r="A15" s="1">
        <v>9</v>
      </c>
      <c r="B15" s="1" t="s">
        <v>56</v>
      </c>
      <c r="C15" s="12">
        <v>228</v>
      </c>
      <c r="D15" s="12">
        <v>228</v>
      </c>
      <c r="E15" s="12">
        <v>183</v>
      </c>
      <c r="F15" s="12">
        <v>233</v>
      </c>
      <c r="G15" s="35">
        <v>268</v>
      </c>
      <c r="H15" s="12">
        <v>213</v>
      </c>
      <c r="I15" s="12">
        <v>246</v>
      </c>
      <c r="J15" s="12">
        <v>188</v>
      </c>
      <c r="K15" s="12">
        <f t="shared" si="0"/>
        <v>1787</v>
      </c>
      <c r="L15" s="3">
        <v>240</v>
      </c>
      <c r="M15" s="3">
        <f t="shared" si="1"/>
        <v>2027</v>
      </c>
      <c r="N15" s="15"/>
      <c r="O15" s="16">
        <f t="shared" si="2"/>
        <v>223.375</v>
      </c>
      <c r="P15" s="14"/>
      <c r="Q15" s="14">
        <v>227</v>
      </c>
      <c r="R15" s="14">
        <v>205</v>
      </c>
      <c r="S15" s="14">
        <v>236</v>
      </c>
      <c r="T15" s="14">
        <v>225</v>
      </c>
      <c r="U15" s="14">
        <v>173</v>
      </c>
      <c r="V15" s="14">
        <v>224</v>
      </c>
      <c r="W15" s="14">
        <v>234</v>
      </c>
      <c r="X15" s="14">
        <v>177</v>
      </c>
      <c r="Y15">
        <f t="shared" si="3"/>
        <v>1701</v>
      </c>
      <c r="Z15" s="16">
        <f t="shared" si="4"/>
        <v>212.625</v>
      </c>
    </row>
    <row r="16" spans="1:26" ht="12.75">
      <c r="A16" s="1">
        <v>10</v>
      </c>
      <c r="B16" s="1" t="s">
        <v>57</v>
      </c>
      <c r="C16" s="12">
        <v>213</v>
      </c>
      <c r="D16" s="12">
        <v>238</v>
      </c>
      <c r="E16" s="12">
        <v>227</v>
      </c>
      <c r="F16" s="12">
        <v>242</v>
      </c>
      <c r="G16" s="12">
        <v>188</v>
      </c>
      <c r="H16" s="35">
        <v>278</v>
      </c>
      <c r="I16" s="12">
        <v>217</v>
      </c>
      <c r="J16" s="35">
        <v>255</v>
      </c>
      <c r="K16" s="12">
        <f t="shared" si="0"/>
        <v>1858</v>
      </c>
      <c r="L16" s="3">
        <v>160</v>
      </c>
      <c r="M16" s="3">
        <f t="shared" si="1"/>
        <v>2018</v>
      </c>
      <c r="N16" s="14"/>
      <c r="O16" s="16">
        <f t="shared" si="2"/>
        <v>232.25</v>
      </c>
      <c r="P16" s="14"/>
      <c r="Q16" s="14">
        <v>173</v>
      </c>
      <c r="R16" s="14">
        <v>219</v>
      </c>
      <c r="S16" s="14">
        <v>228</v>
      </c>
      <c r="T16" s="14">
        <v>183</v>
      </c>
      <c r="U16" s="14">
        <v>257</v>
      </c>
      <c r="V16" s="14">
        <v>235</v>
      </c>
      <c r="W16" s="14">
        <v>235</v>
      </c>
      <c r="X16" s="14">
        <v>290</v>
      </c>
      <c r="Y16">
        <f t="shared" si="3"/>
        <v>1820</v>
      </c>
      <c r="Z16" s="16">
        <f t="shared" si="4"/>
        <v>227.5</v>
      </c>
    </row>
    <row r="17" spans="1:26" ht="12.75">
      <c r="A17" s="1">
        <v>11</v>
      </c>
      <c r="B17" s="1" t="s">
        <v>58</v>
      </c>
      <c r="C17" s="35">
        <v>256</v>
      </c>
      <c r="D17" s="12">
        <v>248</v>
      </c>
      <c r="E17" s="12">
        <v>214</v>
      </c>
      <c r="F17" s="12">
        <v>182</v>
      </c>
      <c r="G17" s="12">
        <v>245</v>
      </c>
      <c r="H17" s="12">
        <v>186</v>
      </c>
      <c r="I17" s="35">
        <v>268</v>
      </c>
      <c r="J17" s="35">
        <v>258</v>
      </c>
      <c r="K17" s="12">
        <f t="shared" si="0"/>
        <v>1857</v>
      </c>
      <c r="L17" s="3">
        <v>160</v>
      </c>
      <c r="M17" s="3">
        <f t="shared" si="1"/>
        <v>2017</v>
      </c>
      <c r="N17" s="15"/>
      <c r="O17" s="16">
        <f t="shared" si="2"/>
        <v>232.125</v>
      </c>
      <c r="P17" s="14"/>
      <c r="Q17" s="14">
        <v>213</v>
      </c>
      <c r="R17" s="14">
        <v>214</v>
      </c>
      <c r="S17" s="14">
        <v>236</v>
      </c>
      <c r="T17" s="14">
        <v>229</v>
      </c>
      <c r="U17" s="14">
        <v>168</v>
      </c>
      <c r="V17" s="14">
        <v>202</v>
      </c>
      <c r="W17" s="28">
        <v>225</v>
      </c>
      <c r="X17" s="14">
        <v>266</v>
      </c>
      <c r="Y17">
        <f t="shared" si="3"/>
        <v>1753</v>
      </c>
      <c r="Z17" s="16">
        <f t="shared" si="4"/>
        <v>219.125</v>
      </c>
    </row>
    <row r="18" spans="1:26" ht="12.75">
      <c r="A18" s="1">
        <v>12</v>
      </c>
      <c r="B18" s="1" t="s">
        <v>59</v>
      </c>
      <c r="C18" s="35">
        <v>276</v>
      </c>
      <c r="D18" s="35">
        <v>278</v>
      </c>
      <c r="E18" s="12">
        <v>180</v>
      </c>
      <c r="F18" s="12">
        <v>243</v>
      </c>
      <c r="G18" s="12">
        <v>190</v>
      </c>
      <c r="H18" s="12">
        <v>202</v>
      </c>
      <c r="I18" s="12">
        <v>223</v>
      </c>
      <c r="J18" s="12">
        <v>223</v>
      </c>
      <c r="K18" s="12">
        <f t="shared" si="0"/>
        <v>1815</v>
      </c>
      <c r="L18" s="3">
        <v>200</v>
      </c>
      <c r="M18" s="3">
        <f t="shared" si="1"/>
        <v>2015</v>
      </c>
      <c r="N18" s="14"/>
      <c r="O18" s="16">
        <f t="shared" si="2"/>
        <v>226.875</v>
      </c>
      <c r="P18" s="14"/>
      <c r="Q18" s="14">
        <v>221</v>
      </c>
      <c r="R18" s="14">
        <v>195</v>
      </c>
      <c r="S18" s="14">
        <v>216</v>
      </c>
      <c r="T18" s="14">
        <v>193</v>
      </c>
      <c r="U18" s="14">
        <v>225</v>
      </c>
      <c r="V18" s="14">
        <v>212</v>
      </c>
      <c r="W18" s="14">
        <v>217</v>
      </c>
      <c r="X18" s="14">
        <v>176</v>
      </c>
      <c r="Y18">
        <f t="shared" si="3"/>
        <v>1655</v>
      </c>
      <c r="Z18" s="16">
        <f t="shared" si="4"/>
        <v>206.875</v>
      </c>
    </row>
    <row r="19" spans="1:26" ht="12.75">
      <c r="A19" s="1">
        <v>13</v>
      </c>
      <c r="B19" s="1" t="s">
        <v>74</v>
      </c>
      <c r="C19" s="12">
        <v>231</v>
      </c>
      <c r="D19" s="12">
        <v>230</v>
      </c>
      <c r="E19" s="12">
        <v>183</v>
      </c>
      <c r="F19" s="12">
        <v>227</v>
      </c>
      <c r="G19" s="12">
        <v>210</v>
      </c>
      <c r="H19" s="12">
        <v>214</v>
      </c>
      <c r="I19" s="35">
        <v>259</v>
      </c>
      <c r="J19" s="35">
        <v>256</v>
      </c>
      <c r="K19" s="12">
        <f t="shared" si="0"/>
        <v>1810</v>
      </c>
      <c r="L19" s="3">
        <v>200</v>
      </c>
      <c r="M19" s="3">
        <f t="shared" si="1"/>
        <v>2010</v>
      </c>
      <c r="N19" s="14"/>
      <c r="O19" s="16">
        <f t="shared" si="2"/>
        <v>226.25</v>
      </c>
      <c r="P19" s="14"/>
      <c r="Q19" s="14">
        <v>184</v>
      </c>
      <c r="R19" s="14">
        <v>171</v>
      </c>
      <c r="S19" s="14">
        <v>237</v>
      </c>
      <c r="T19" s="14">
        <v>227</v>
      </c>
      <c r="U19" s="14">
        <v>279</v>
      </c>
      <c r="V19" s="14">
        <v>204</v>
      </c>
      <c r="W19" s="14">
        <v>159</v>
      </c>
      <c r="X19" s="14">
        <v>201</v>
      </c>
      <c r="Y19">
        <f t="shared" si="3"/>
        <v>1662</v>
      </c>
      <c r="Z19" s="16">
        <f t="shared" si="4"/>
        <v>207.75</v>
      </c>
    </row>
    <row r="20" spans="1:26" ht="12.75">
      <c r="A20" s="1">
        <v>14</v>
      </c>
      <c r="B20" s="1" t="s">
        <v>49</v>
      </c>
      <c r="C20" s="34">
        <v>204</v>
      </c>
      <c r="D20" s="34">
        <v>219</v>
      </c>
      <c r="E20" s="34">
        <v>246</v>
      </c>
      <c r="F20" s="34">
        <v>247</v>
      </c>
      <c r="G20" s="34">
        <v>200</v>
      </c>
      <c r="H20" s="34">
        <v>212</v>
      </c>
      <c r="I20" s="34">
        <v>233</v>
      </c>
      <c r="J20" s="34">
        <v>246</v>
      </c>
      <c r="K20" s="12">
        <f t="shared" si="0"/>
        <v>1807</v>
      </c>
      <c r="L20" s="3">
        <v>200</v>
      </c>
      <c r="M20" s="3">
        <f t="shared" si="1"/>
        <v>2007</v>
      </c>
      <c r="N20" s="14"/>
      <c r="O20" s="16">
        <f t="shared" si="2"/>
        <v>225.875</v>
      </c>
      <c r="P20" s="14"/>
      <c r="Q20" s="14">
        <v>242</v>
      </c>
      <c r="R20" s="14">
        <v>238</v>
      </c>
      <c r="S20" s="14">
        <v>237</v>
      </c>
      <c r="T20" s="14">
        <v>237</v>
      </c>
      <c r="U20" s="14">
        <v>174</v>
      </c>
      <c r="V20" s="14">
        <v>227</v>
      </c>
      <c r="W20" s="14">
        <v>183</v>
      </c>
      <c r="X20" s="14">
        <v>226</v>
      </c>
      <c r="Y20">
        <f t="shared" si="3"/>
        <v>1764</v>
      </c>
      <c r="Z20" s="16">
        <f t="shared" si="4"/>
        <v>220.5</v>
      </c>
    </row>
    <row r="21" spans="1:26" ht="12.75">
      <c r="A21" s="1">
        <v>15</v>
      </c>
      <c r="B21" s="1" t="s">
        <v>29</v>
      </c>
      <c r="C21" s="12">
        <v>226</v>
      </c>
      <c r="D21" s="12">
        <v>239</v>
      </c>
      <c r="E21" s="12">
        <v>237</v>
      </c>
      <c r="F21" s="12">
        <v>225</v>
      </c>
      <c r="G21" s="12">
        <v>218</v>
      </c>
      <c r="H21" s="12">
        <v>202</v>
      </c>
      <c r="I21" s="12">
        <v>199</v>
      </c>
      <c r="J21" s="12">
        <v>228</v>
      </c>
      <c r="K21" s="12">
        <f t="shared" si="0"/>
        <v>1774</v>
      </c>
      <c r="L21" s="3">
        <v>200</v>
      </c>
      <c r="M21" s="3">
        <f t="shared" si="1"/>
        <v>1974</v>
      </c>
      <c r="N21" s="14"/>
      <c r="O21" s="16">
        <f t="shared" si="2"/>
        <v>221.75</v>
      </c>
      <c r="P21" s="14"/>
      <c r="Q21" s="14">
        <v>218</v>
      </c>
      <c r="R21" s="14">
        <v>217</v>
      </c>
      <c r="S21" s="14">
        <v>246</v>
      </c>
      <c r="T21" s="14">
        <v>233</v>
      </c>
      <c r="U21" s="14">
        <v>194</v>
      </c>
      <c r="V21" s="14">
        <v>246</v>
      </c>
      <c r="W21" s="14">
        <v>182</v>
      </c>
      <c r="X21" s="14">
        <v>198</v>
      </c>
      <c r="Y21">
        <f t="shared" si="3"/>
        <v>1734</v>
      </c>
      <c r="Z21" s="16">
        <f t="shared" si="4"/>
        <v>216.75</v>
      </c>
    </row>
    <row r="22" spans="1:26" ht="12.75">
      <c r="A22" s="1">
        <v>16</v>
      </c>
      <c r="B22" s="1" t="s">
        <v>6</v>
      </c>
      <c r="C22" s="12">
        <v>212</v>
      </c>
      <c r="D22" s="12">
        <v>205</v>
      </c>
      <c r="E22" s="35">
        <v>278</v>
      </c>
      <c r="F22" s="12">
        <v>235</v>
      </c>
      <c r="G22" s="35">
        <v>277</v>
      </c>
      <c r="H22" s="12">
        <v>212</v>
      </c>
      <c r="I22" s="12">
        <v>214</v>
      </c>
      <c r="J22" s="12">
        <v>177</v>
      </c>
      <c r="K22" s="12">
        <f t="shared" si="0"/>
        <v>1810</v>
      </c>
      <c r="L22" s="3">
        <v>160</v>
      </c>
      <c r="M22" s="3">
        <f t="shared" si="1"/>
        <v>1970</v>
      </c>
      <c r="N22" s="14"/>
      <c r="O22" s="16">
        <f t="shared" si="2"/>
        <v>226.25</v>
      </c>
      <c r="P22" s="14"/>
      <c r="Q22" s="14">
        <v>177</v>
      </c>
      <c r="R22" s="14">
        <v>228</v>
      </c>
      <c r="S22" s="14">
        <v>279</v>
      </c>
      <c r="T22" s="14">
        <v>227</v>
      </c>
      <c r="U22" s="14">
        <v>166</v>
      </c>
      <c r="V22" s="14">
        <v>202</v>
      </c>
      <c r="W22" s="14">
        <v>226</v>
      </c>
      <c r="X22" s="14">
        <v>188</v>
      </c>
      <c r="Y22">
        <f t="shared" si="3"/>
        <v>1693</v>
      </c>
      <c r="Z22" s="16">
        <f t="shared" si="4"/>
        <v>211.625</v>
      </c>
    </row>
    <row r="23" spans="1:26" ht="12.75">
      <c r="A23" s="1">
        <v>17</v>
      </c>
      <c r="B23" s="1" t="s">
        <v>48</v>
      </c>
      <c r="C23" s="12">
        <v>184</v>
      </c>
      <c r="D23" s="12">
        <v>220</v>
      </c>
      <c r="E23" s="12">
        <v>195</v>
      </c>
      <c r="F23" s="12">
        <v>229</v>
      </c>
      <c r="G23" s="12">
        <v>173</v>
      </c>
      <c r="H23" s="35">
        <v>257</v>
      </c>
      <c r="I23" s="35">
        <v>258</v>
      </c>
      <c r="J23" s="12">
        <v>226</v>
      </c>
      <c r="K23" s="12">
        <f t="shared" si="0"/>
        <v>1742</v>
      </c>
      <c r="L23" s="3">
        <v>200</v>
      </c>
      <c r="M23" s="3">
        <f t="shared" si="1"/>
        <v>1942</v>
      </c>
      <c r="N23" s="14"/>
      <c r="O23" s="16">
        <f t="shared" si="2"/>
        <v>217.75</v>
      </c>
      <c r="P23" s="14"/>
      <c r="Q23" s="14">
        <v>231</v>
      </c>
      <c r="R23" s="14">
        <v>206</v>
      </c>
      <c r="S23" s="14">
        <v>177</v>
      </c>
      <c r="T23" s="14">
        <v>182</v>
      </c>
      <c r="U23" s="14">
        <v>268</v>
      </c>
      <c r="V23" s="14">
        <v>214</v>
      </c>
      <c r="W23" s="14">
        <v>222</v>
      </c>
      <c r="X23" s="14">
        <v>246</v>
      </c>
      <c r="Y23">
        <f t="shared" si="3"/>
        <v>1746</v>
      </c>
      <c r="Z23" s="16">
        <f t="shared" si="4"/>
        <v>218.25</v>
      </c>
    </row>
    <row r="24" spans="1:26" ht="12.75">
      <c r="A24" s="1">
        <v>18</v>
      </c>
      <c r="B24" s="1" t="s">
        <v>62</v>
      </c>
      <c r="C24" s="12">
        <v>210</v>
      </c>
      <c r="D24" s="12">
        <v>234</v>
      </c>
      <c r="E24" s="12">
        <v>225</v>
      </c>
      <c r="F24" s="12">
        <v>212</v>
      </c>
      <c r="G24" s="12">
        <v>220</v>
      </c>
      <c r="H24" s="12">
        <v>189</v>
      </c>
      <c r="I24" s="12">
        <v>221</v>
      </c>
      <c r="J24" s="12">
        <v>201</v>
      </c>
      <c r="K24" s="12">
        <f t="shared" si="0"/>
        <v>1712</v>
      </c>
      <c r="L24" s="3">
        <v>200</v>
      </c>
      <c r="M24" s="3">
        <f t="shared" si="1"/>
        <v>1912</v>
      </c>
      <c r="N24" s="14"/>
      <c r="O24" s="16">
        <f t="shared" si="2"/>
        <v>214</v>
      </c>
      <c r="P24" s="14"/>
      <c r="Q24" s="14">
        <v>202</v>
      </c>
      <c r="R24" s="14">
        <v>238</v>
      </c>
      <c r="S24" s="14">
        <v>170</v>
      </c>
      <c r="T24" s="14">
        <v>189</v>
      </c>
      <c r="U24" s="14">
        <v>192</v>
      </c>
      <c r="V24" s="14">
        <v>180</v>
      </c>
      <c r="W24" s="14">
        <v>224</v>
      </c>
      <c r="X24" s="14">
        <v>256</v>
      </c>
      <c r="Y24">
        <f t="shared" si="3"/>
        <v>1651</v>
      </c>
      <c r="Z24" s="16">
        <f t="shared" si="4"/>
        <v>206.375</v>
      </c>
    </row>
    <row r="25" spans="1:26" ht="12.75">
      <c r="A25" s="1">
        <v>19</v>
      </c>
      <c r="B25" s="1" t="s">
        <v>34</v>
      </c>
      <c r="C25" s="35">
        <v>280</v>
      </c>
      <c r="D25" s="12">
        <v>197</v>
      </c>
      <c r="E25" s="12">
        <v>183</v>
      </c>
      <c r="F25" s="12">
        <v>222</v>
      </c>
      <c r="G25" s="12">
        <v>247</v>
      </c>
      <c r="H25" s="12">
        <v>180</v>
      </c>
      <c r="I25" s="12">
        <v>225</v>
      </c>
      <c r="J25" s="12">
        <v>176</v>
      </c>
      <c r="K25" s="12">
        <f t="shared" si="0"/>
        <v>1710</v>
      </c>
      <c r="L25" s="3">
        <v>200</v>
      </c>
      <c r="M25" s="3">
        <f t="shared" si="1"/>
        <v>1910</v>
      </c>
      <c r="N25" s="14"/>
      <c r="O25" s="16">
        <f t="shared" si="2"/>
        <v>213.75</v>
      </c>
      <c r="P25" s="14"/>
      <c r="Q25" s="14">
        <v>238</v>
      </c>
      <c r="R25" s="14">
        <v>190</v>
      </c>
      <c r="S25" s="14">
        <v>169</v>
      </c>
      <c r="T25" s="14">
        <v>254</v>
      </c>
      <c r="U25" s="14">
        <v>171</v>
      </c>
      <c r="V25" s="14">
        <v>180</v>
      </c>
      <c r="W25" s="14">
        <v>225</v>
      </c>
      <c r="X25" s="14">
        <v>223</v>
      </c>
      <c r="Y25">
        <f t="shared" si="3"/>
        <v>1650</v>
      </c>
      <c r="Z25" s="16">
        <f t="shared" si="4"/>
        <v>206.25</v>
      </c>
    </row>
    <row r="26" spans="1:26" ht="12.75">
      <c r="A26" s="1">
        <v>20</v>
      </c>
      <c r="B26" s="1" t="s">
        <v>26</v>
      </c>
      <c r="C26" s="12">
        <v>226</v>
      </c>
      <c r="D26" s="12">
        <v>181</v>
      </c>
      <c r="E26" s="12">
        <v>197</v>
      </c>
      <c r="F26" s="35">
        <v>254</v>
      </c>
      <c r="G26" s="12">
        <v>181</v>
      </c>
      <c r="H26" s="12">
        <v>227</v>
      </c>
      <c r="I26" s="12">
        <v>187</v>
      </c>
      <c r="J26" s="35">
        <v>253</v>
      </c>
      <c r="K26" s="12">
        <f t="shared" si="0"/>
        <v>1706</v>
      </c>
      <c r="L26" s="3">
        <v>200</v>
      </c>
      <c r="M26" s="3">
        <f t="shared" si="1"/>
        <v>1906</v>
      </c>
      <c r="N26" s="14"/>
      <c r="O26" s="16">
        <f t="shared" si="2"/>
        <v>213.25</v>
      </c>
      <c r="P26" s="14"/>
      <c r="Q26" s="14">
        <v>219</v>
      </c>
      <c r="R26" s="14">
        <v>192</v>
      </c>
      <c r="S26" s="14">
        <v>204</v>
      </c>
      <c r="T26" s="14">
        <v>222</v>
      </c>
      <c r="U26" s="14">
        <v>233</v>
      </c>
      <c r="V26" s="14">
        <v>212</v>
      </c>
      <c r="W26" s="14">
        <v>173</v>
      </c>
      <c r="X26" s="14">
        <v>211</v>
      </c>
      <c r="Y26">
        <f t="shared" si="3"/>
        <v>1666</v>
      </c>
      <c r="Z26" s="16">
        <f t="shared" si="4"/>
        <v>208.25</v>
      </c>
    </row>
    <row r="27" spans="1:26" ht="12.75">
      <c r="A27" s="1">
        <v>21</v>
      </c>
      <c r="B27" s="1" t="s">
        <v>52</v>
      </c>
      <c r="C27" s="12">
        <v>242</v>
      </c>
      <c r="D27" s="12">
        <v>188</v>
      </c>
      <c r="E27" s="12">
        <v>224</v>
      </c>
      <c r="F27" s="12">
        <v>196</v>
      </c>
      <c r="G27" s="35">
        <v>270</v>
      </c>
      <c r="H27" s="12">
        <v>213</v>
      </c>
      <c r="I27" s="12">
        <v>156</v>
      </c>
      <c r="J27" s="12">
        <v>246</v>
      </c>
      <c r="K27" s="12">
        <f t="shared" si="0"/>
        <v>1735</v>
      </c>
      <c r="L27" s="3">
        <v>160</v>
      </c>
      <c r="M27" s="3">
        <f t="shared" si="1"/>
        <v>1895</v>
      </c>
      <c r="N27" s="14"/>
      <c r="O27" s="16">
        <f t="shared" si="2"/>
        <v>216.875</v>
      </c>
      <c r="P27" s="14"/>
      <c r="Q27" s="14">
        <v>204</v>
      </c>
      <c r="R27" s="14">
        <v>197</v>
      </c>
      <c r="S27" s="14">
        <v>206</v>
      </c>
      <c r="T27" s="14">
        <v>234</v>
      </c>
      <c r="U27" s="14">
        <v>279</v>
      </c>
      <c r="V27" s="14">
        <v>135</v>
      </c>
      <c r="W27" s="14">
        <v>247</v>
      </c>
      <c r="X27" s="14">
        <v>225</v>
      </c>
      <c r="Y27">
        <f t="shared" si="3"/>
        <v>1727</v>
      </c>
      <c r="Z27" s="16">
        <f t="shared" si="4"/>
        <v>215.875</v>
      </c>
    </row>
    <row r="28" spans="1:26" ht="12.75">
      <c r="A28" s="1">
        <v>22</v>
      </c>
      <c r="B28" s="1" t="s">
        <v>63</v>
      </c>
      <c r="C28" s="12">
        <v>221</v>
      </c>
      <c r="D28" s="12">
        <v>171</v>
      </c>
      <c r="E28" s="12">
        <v>202</v>
      </c>
      <c r="F28" s="35">
        <v>268</v>
      </c>
      <c r="G28" s="12">
        <v>246</v>
      </c>
      <c r="H28" s="12">
        <v>195</v>
      </c>
      <c r="I28" s="12">
        <v>213</v>
      </c>
      <c r="J28" s="12">
        <v>212</v>
      </c>
      <c r="K28" s="12">
        <f t="shared" si="0"/>
        <v>1728</v>
      </c>
      <c r="L28" s="3">
        <v>160</v>
      </c>
      <c r="M28" s="3">
        <f t="shared" si="1"/>
        <v>1888</v>
      </c>
      <c r="N28" s="14"/>
      <c r="O28" s="16">
        <f t="shared" si="2"/>
        <v>216</v>
      </c>
      <c r="P28" s="14"/>
      <c r="Q28" s="14">
        <v>276</v>
      </c>
      <c r="R28" s="14">
        <v>230</v>
      </c>
      <c r="S28" s="14">
        <v>183</v>
      </c>
      <c r="T28" s="14">
        <v>245</v>
      </c>
      <c r="U28" s="14">
        <v>215</v>
      </c>
      <c r="V28" s="14">
        <v>264</v>
      </c>
      <c r="W28" s="14">
        <v>268</v>
      </c>
      <c r="X28" s="14">
        <v>200</v>
      </c>
      <c r="Y28">
        <f t="shared" si="3"/>
        <v>1881</v>
      </c>
      <c r="Z28" s="16">
        <f t="shared" si="4"/>
        <v>235.125</v>
      </c>
    </row>
    <row r="29" spans="1:26" ht="12.75">
      <c r="A29" s="1">
        <v>23</v>
      </c>
      <c r="B29" s="1" t="s">
        <v>64</v>
      </c>
      <c r="C29" s="12">
        <v>188</v>
      </c>
      <c r="D29" s="12">
        <v>206</v>
      </c>
      <c r="E29" s="12">
        <v>191</v>
      </c>
      <c r="F29" s="12">
        <v>205</v>
      </c>
      <c r="G29" s="35">
        <v>269</v>
      </c>
      <c r="H29" s="35">
        <v>268</v>
      </c>
      <c r="I29" s="12">
        <v>226</v>
      </c>
      <c r="J29" s="12">
        <v>198</v>
      </c>
      <c r="K29" s="12">
        <f t="shared" si="0"/>
        <v>1751</v>
      </c>
      <c r="L29" s="3">
        <v>120</v>
      </c>
      <c r="M29" s="3">
        <f t="shared" si="1"/>
        <v>1871</v>
      </c>
      <c r="N29" s="14"/>
      <c r="O29" s="16">
        <f t="shared" si="2"/>
        <v>218.875</v>
      </c>
      <c r="P29" s="14"/>
      <c r="Q29" s="28">
        <v>240</v>
      </c>
      <c r="R29" s="14">
        <v>220</v>
      </c>
      <c r="S29" s="14">
        <v>200</v>
      </c>
      <c r="T29" s="14">
        <v>219</v>
      </c>
      <c r="U29" s="14">
        <v>191</v>
      </c>
      <c r="V29" s="14">
        <v>243</v>
      </c>
      <c r="W29" s="14">
        <v>214</v>
      </c>
      <c r="X29" s="14">
        <v>228</v>
      </c>
      <c r="Y29">
        <f t="shared" si="3"/>
        <v>1755</v>
      </c>
      <c r="Z29" s="16">
        <f t="shared" si="4"/>
        <v>219.375</v>
      </c>
    </row>
    <row r="30" spans="1:26" ht="12.75">
      <c r="A30" s="1">
        <v>24</v>
      </c>
      <c r="B30" s="1" t="s">
        <v>30</v>
      </c>
      <c r="C30" s="12">
        <v>206</v>
      </c>
      <c r="D30" s="35">
        <v>258</v>
      </c>
      <c r="E30" s="12">
        <v>206</v>
      </c>
      <c r="F30" s="12">
        <v>193</v>
      </c>
      <c r="G30" s="12">
        <v>233</v>
      </c>
      <c r="H30" s="12">
        <v>172</v>
      </c>
      <c r="I30" s="12">
        <v>224</v>
      </c>
      <c r="J30" s="12">
        <v>200</v>
      </c>
      <c r="K30" s="12">
        <f t="shared" si="0"/>
        <v>1692</v>
      </c>
      <c r="L30" s="3">
        <v>160</v>
      </c>
      <c r="M30" s="3">
        <f t="shared" si="1"/>
        <v>1852</v>
      </c>
      <c r="N30" s="14"/>
      <c r="O30" s="16">
        <f t="shared" si="2"/>
        <v>211.5</v>
      </c>
      <c r="P30" s="14"/>
      <c r="Q30" s="14">
        <v>167</v>
      </c>
      <c r="R30" s="14">
        <v>238</v>
      </c>
      <c r="S30" s="14">
        <v>224</v>
      </c>
      <c r="T30" s="14">
        <v>230</v>
      </c>
      <c r="U30" s="14">
        <v>181</v>
      </c>
      <c r="V30" s="14">
        <v>210</v>
      </c>
      <c r="W30" s="14">
        <v>221</v>
      </c>
      <c r="X30" s="14">
        <v>212</v>
      </c>
      <c r="Y30">
        <f t="shared" si="3"/>
        <v>1683</v>
      </c>
      <c r="Z30" s="16">
        <f t="shared" si="4"/>
        <v>210.375</v>
      </c>
    </row>
    <row r="31" spans="1:26" ht="12.75">
      <c r="A31" s="1">
        <v>25</v>
      </c>
      <c r="B31" s="1" t="s">
        <v>35</v>
      </c>
      <c r="C31" s="12">
        <v>206</v>
      </c>
      <c r="D31" s="12">
        <v>199</v>
      </c>
      <c r="E31" s="12">
        <v>170</v>
      </c>
      <c r="F31" s="12">
        <v>167</v>
      </c>
      <c r="G31" s="35">
        <v>257</v>
      </c>
      <c r="H31" s="12">
        <v>216</v>
      </c>
      <c r="I31" s="12">
        <v>247</v>
      </c>
      <c r="J31" s="12">
        <v>226</v>
      </c>
      <c r="K31" s="12">
        <f t="shared" si="0"/>
        <v>1688</v>
      </c>
      <c r="L31" s="3">
        <v>160</v>
      </c>
      <c r="M31" s="3">
        <f t="shared" si="1"/>
        <v>1848</v>
      </c>
      <c r="N31" s="14"/>
      <c r="O31" s="16">
        <f t="shared" si="2"/>
        <v>211</v>
      </c>
      <c r="P31" s="14"/>
      <c r="Q31" s="14">
        <v>222</v>
      </c>
      <c r="R31" s="14">
        <v>209</v>
      </c>
      <c r="S31" s="14">
        <v>225</v>
      </c>
      <c r="T31" s="14">
        <v>257</v>
      </c>
      <c r="U31" s="14">
        <v>188</v>
      </c>
      <c r="V31" s="14">
        <v>202</v>
      </c>
      <c r="W31" s="14">
        <v>156</v>
      </c>
      <c r="X31" s="14">
        <v>208</v>
      </c>
      <c r="Y31">
        <f t="shared" si="3"/>
        <v>1667</v>
      </c>
      <c r="Z31" s="16">
        <f t="shared" si="4"/>
        <v>208.375</v>
      </c>
    </row>
    <row r="32" spans="1:26" ht="12.75">
      <c r="A32" s="1">
        <v>26</v>
      </c>
      <c r="B32" s="3" t="s">
        <v>68</v>
      </c>
      <c r="C32" s="12">
        <v>224</v>
      </c>
      <c r="D32" s="12">
        <v>195</v>
      </c>
      <c r="E32" s="12">
        <v>200</v>
      </c>
      <c r="F32" s="12">
        <v>224</v>
      </c>
      <c r="G32" s="12">
        <v>168</v>
      </c>
      <c r="H32" s="12">
        <v>224</v>
      </c>
      <c r="I32" s="12">
        <v>203</v>
      </c>
      <c r="J32" s="12">
        <v>244</v>
      </c>
      <c r="K32" s="12">
        <f t="shared" si="0"/>
        <v>1682</v>
      </c>
      <c r="L32" s="3">
        <v>160</v>
      </c>
      <c r="M32" s="3">
        <f t="shared" si="1"/>
        <v>1842</v>
      </c>
      <c r="N32" s="14"/>
      <c r="O32" s="16">
        <f t="shared" si="2"/>
        <v>210.25</v>
      </c>
      <c r="P32" s="14"/>
      <c r="Q32" s="14">
        <v>223</v>
      </c>
      <c r="R32" s="14">
        <v>278</v>
      </c>
      <c r="S32" s="14">
        <v>191</v>
      </c>
      <c r="T32" s="14">
        <v>243</v>
      </c>
      <c r="U32" s="14">
        <v>245</v>
      </c>
      <c r="V32" s="14">
        <v>213</v>
      </c>
      <c r="W32" s="14">
        <v>240</v>
      </c>
      <c r="X32" s="14">
        <v>222</v>
      </c>
      <c r="Y32">
        <f t="shared" si="3"/>
        <v>1855</v>
      </c>
      <c r="Z32" s="16">
        <f t="shared" si="4"/>
        <v>231.875</v>
      </c>
    </row>
    <row r="33" spans="1:26" ht="12.75">
      <c r="A33" s="1">
        <v>27</v>
      </c>
      <c r="B33" s="3" t="s">
        <v>39</v>
      </c>
      <c r="C33" s="12">
        <v>227</v>
      </c>
      <c r="D33" s="12">
        <v>222</v>
      </c>
      <c r="E33" s="12">
        <v>236</v>
      </c>
      <c r="F33" s="12">
        <v>219</v>
      </c>
      <c r="G33" s="33">
        <v>148</v>
      </c>
      <c r="H33" s="12">
        <v>204</v>
      </c>
      <c r="I33" s="12">
        <v>213</v>
      </c>
      <c r="J33" s="12">
        <v>211</v>
      </c>
      <c r="K33" s="12">
        <f t="shared" si="0"/>
        <v>1680</v>
      </c>
      <c r="L33" s="3">
        <v>160</v>
      </c>
      <c r="M33" s="3">
        <f t="shared" si="1"/>
        <v>1840</v>
      </c>
      <c r="N33" s="14"/>
      <c r="O33" s="16">
        <f t="shared" si="2"/>
        <v>210</v>
      </c>
      <c r="P33" s="14"/>
      <c r="Q33" s="14">
        <v>228</v>
      </c>
      <c r="R33" s="14">
        <v>188</v>
      </c>
      <c r="S33" s="14">
        <v>214</v>
      </c>
      <c r="T33" s="14">
        <v>205</v>
      </c>
      <c r="U33" s="14">
        <v>134</v>
      </c>
      <c r="V33" s="14">
        <v>214</v>
      </c>
      <c r="W33" s="14">
        <v>222</v>
      </c>
      <c r="X33" s="14">
        <v>253</v>
      </c>
      <c r="Y33">
        <f t="shared" si="3"/>
        <v>1658</v>
      </c>
      <c r="Z33" s="16">
        <f t="shared" si="4"/>
        <v>207.25</v>
      </c>
    </row>
    <row r="34" spans="1:26" ht="12.75">
      <c r="A34" s="1">
        <v>28</v>
      </c>
      <c r="B34" s="3" t="s">
        <v>36</v>
      </c>
      <c r="C34" s="12">
        <v>177</v>
      </c>
      <c r="D34" s="12">
        <v>228</v>
      </c>
      <c r="E34" s="12">
        <v>233</v>
      </c>
      <c r="F34" s="12">
        <v>211</v>
      </c>
      <c r="G34" s="12">
        <v>215</v>
      </c>
      <c r="H34" s="12">
        <v>246</v>
      </c>
      <c r="I34" s="12">
        <v>222</v>
      </c>
      <c r="J34" s="12">
        <v>225</v>
      </c>
      <c r="K34" s="12">
        <f t="shared" si="0"/>
        <v>1757</v>
      </c>
      <c r="L34" s="3">
        <v>80</v>
      </c>
      <c r="M34" s="3">
        <f t="shared" si="1"/>
        <v>1837</v>
      </c>
      <c r="N34" s="14"/>
      <c r="O34" s="16">
        <f t="shared" si="2"/>
        <v>219.625</v>
      </c>
      <c r="P34" s="14"/>
      <c r="Q34" s="14">
        <v>212</v>
      </c>
      <c r="R34" s="14">
        <v>233</v>
      </c>
      <c r="S34" s="14">
        <v>170</v>
      </c>
      <c r="T34" s="14">
        <v>216</v>
      </c>
      <c r="U34" s="14">
        <v>246</v>
      </c>
      <c r="V34" s="14">
        <v>202</v>
      </c>
      <c r="W34" s="14">
        <v>258</v>
      </c>
      <c r="X34" s="14">
        <v>246</v>
      </c>
      <c r="Y34">
        <f t="shared" si="3"/>
        <v>1783</v>
      </c>
      <c r="Z34" s="16">
        <f t="shared" si="4"/>
        <v>222.875</v>
      </c>
    </row>
    <row r="35" spans="1:26" ht="12.75">
      <c r="A35" s="1">
        <v>29</v>
      </c>
      <c r="B35" s="3" t="s">
        <v>27</v>
      </c>
      <c r="C35" s="12">
        <v>203</v>
      </c>
      <c r="D35" s="12">
        <v>184</v>
      </c>
      <c r="E35" s="12">
        <v>196</v>
      </c>
      <c r="F35" s="12">
        <v>230</v>
      </c>
      <c r="G35" s="12">
        <v>174</v>
      </c>
      <c r="H35" s="12">
        <v>224</v>
      </c>
      <c r="I35" s="12">
        <v>199</v>
      </c>
      <c r="J35" s="12">
        <v>208</v>
      </c>
      <c r="K35" s="12">
        <f t="shared" si="0"/>
        <v>1618</v>
      </c>
      <c r="L35" s="3">
        <v>160</v>
      </c>
      <c r="M35" s="3">
        <f t="shared" si="1"/>
        <v>1778</v>
      </c>
      <c r="N35" s="14"/>
      <c r="O35" s="16">
        <f t="shared" si="2"/>
        <v>202.25</v>
      </c>
      <c r="P35" s="14"/>
      <c r="Q35" s="14">
        <v>177</v>
      </c>
      <c r="R35" s="14">
        <v>228</v>
      </c>
      <c r="S35" s="14">
        <v>248</v>
      </c>
      <c r="T35" s="14">
        <v>193</v>
      </c>
      <c r="U35" s="14">
        <v>200</v>
      </c>
      <c r="V35" s="28">
        <v>207</v>
      </c>
      <c r="W35" s="14">
        <v>184</v>
      </c>
      <c r="X35" s="14">
        <v>226</v>
      </c>
      <c r="Y35">
        <f t="shared" si="3"/>
        <v>1663</v>
      </c>
      <c r="Z35" s="16">
        <f t="shared" si="4"/>
        <v>207.875</v>
      </c>
    </row>
    <row r="36" spans="1:26" ht="12.75">
      <c r="A36" s="1">
        <v>30</v>
      </c>
      <c r="B36" s="3" t="s">
        <v>65</v>
      </c>
      <c r="C36" s="12">
        <v>202</v>
      </c>
      <c r="D36" s="12">
        <v>192</v>
      </c>
      <c r="E36" s="12">
        <v>205</v>
      </c>
      <c r="F36" s="33">
        <v>138</v>
      </c>
      <c r="G36" s="35">
        <v>276</v>
      </c>
      <c r="H36" s="12">
        <v>235</v>
      </c>
      <c r="I36" s="12">
        <v>182</v>
      </c>
      <c r="J36" s="12">
        <v>222</v>
      </c>
      <c r="K36" s="12">
        <f t="shared" si="0"/>
        <v>1652</v>
      </c>
      <c r="L36" s="3">
        <v>80</v>
      </c>
      <c r="M36" s="3">
        <f t="shared" si="1"/>
        <v>1732</v>
      </c>
      <c r="N36" s="14"/>
      <c r="O36" s="16">
        <f t="shared" si="2"/>
        <v>206.5</v>
      </c>
      <c r="P36" s="14"/>
      <c r="Q36" s="14">
        <v>210</v>
      </c>
      <c r="R36" s="14">
        <v>181</v>
      </c>
      <c r="S36" s="14">
        <v>209</v>
      </c>
      <c r="T36" s="28">
        <v>227</v>
      </c>
      <c r="U36" s="14">
        <v>237</v>
      </c>
      <c r="V36" s="14">
        <v>278</v>
      </c>
      <c r="W36" s="14">
        <v>199</v>
      </c>
      <c r="X36" s="14">
        <v>244</v>
      </c>
      <c r="Y36">
        <f t="shared" si="3"/>
        <v>1785</v>
      </c>
      <c r="Z36" s="16">
        <f t="shared" si="4"/>
        <v>223.125</v>
      </c>
    </row>
    <row r="37" spans="1:26" ht="12.75">
      <c r="A37" s="1">
        <v>31</v>
      </c>
      <c r="B37" s="3" t="s">
        <v>66</v>
      </c>
      <c r="C37" s="12">
        <v>161</v>
      </c>
      <c r="D37" s="12">
        <v>193</v>
      </c>
      <c r="E37" s="12">
        <v>170</v>
      </c>
      <c r="F37" s="12">
        <v>206</v>
      </c>
      <c r="G37" s="12">
        <v>225</v>
      </c>
      <c r="H37" s="12">
        <v>243</v>
      </c>
      <c r="I37" s="12">
        <v>162</v>
      </c>
      <c r="J37" s="12">
        <v>246</v>
      </c>
      <c r="K37" s="12">
        <f t="shared" si="0"/>
        <v>1606</v>
      </c>
      <c r="L37" s="3">
        <v>120</v>
      </c>
      <c r="M37" s="3">
        <f t="shared" si="1"/>
        <v>1726</v>
      </c>
      <c r="N37" s="14"/>
      <c r="O37" s="16">
        <f t="shared" si="2"/>
        <v>200.75</v>
      </c>
      <c r="P37" s="14"/>
      <c r="Q37" s="14">
        <v>216</v>
      </c>
      <c r="R37" s="14">
        <v>225</v>
      </c>
      <c r="S37" s="14">
        <v>233</v>
      </c>
      <c r="T37" s="14">
        <v>202</v>
      </c>
      <c r="U37" s="14">
        <v>190</v>
      </c>
      <c r="V37" s="14">
        <v>268</v>
      </c>
      <c r="W37" s="14">
        <v>174</v>
      </c>
      <c r="X37" s="14">
        <v>224</v>
      </c>
      <c r="Y37">
        <f t="shared" si="3"/>
        <v>1732</v>
      </c>
      <c r="Z37" s="16">
        <f t="shared" si="4"/>
        <v>216.5</v>
      </c>
    </row>
    <row r="38" spans="1:26" ht="12.75">
      <c r="A38" s="1">
        <v>32</v>
      </c>
      <c r="B38" s="3" t="s">
        <v>41</v>
      </c>
      <c r="C38" s="12">
        <v>213</v>
      </c>
      <c r="D38" s="12">
        <v>233</v>
      </c>
      <c r="E38" s="35">
        <v>256</v>
      </c>
      <c r="F38" s="12">
        <v>193</v>
      </c>
      <c r="G38" s="12">
        <v>191</v>
      </c>
      <c r="H38" s="12">
        <v>187</v>
      </c>
      <c r="I38" s="12">
        <v>159</v>
      </c>
      <c r="J38" s="12">
        <v>197</v>
      </c>
      <c r="K38" s="12">
        <f t="shared" si="0"/>
        <v>1629</v>
      </c>
      <c r="L38" s="3">
        <v>80</v>
      </c>
      <c r="M38" s="3">
        <f t="shared" si="1"/>
        <v>1709</v>
      </c>
      <c r="N38" s="14"/>
      <c r="O38" s="16">
        <f t="shared" si="2"/>
        <v>203.625</v>
      </c>
      <c r="P38" s="14"/>
      <c r="Q38" s="14">
        <v>256</v>
      </c>
      <c r="R38" s="14">
        <v>228</v>
      </c>
      <c r="S38" s="14">
        <v>258</v>
      </c>
      <c r="T38" s="14">
        <v>243</v>
      </c>
      <c r="U38" s="14">
        <v>269</v>
      </c>
      <c r="V38" s="14">
        <v>203</v>
      </c>
      <c r="W38" s="14">
        <v>259</v>
      </c>
      <c r="X38" s="14">
        <v>175</v>
      </c>
      <c r="Y38">
        <f t="shared" si="3"/>
        <v>1891</v>
      </c>
      <c r="Z38" s="16">
        <f t="shared" si="4"/>
        <v>236.375</v>
      </c>
    </row>
    <row r="39" spans="1:26" ht="12.75">
      <c r="A39" s="1">
        <v>33</v>
      </c>
      <c r="B39" s="1" t="s">
        <v>25</v>
      </c>
      <c r="C39" s="12">
        <v>223</v>
      </c>
      <c r="D39" s="12">
        <v>217</v>
      </c>
      <c r="E39" s="12">
        <v>177</v>
      </c>
      <c r="F39" s="12">
        <v>202</v>
      </c>
      <c r="G39" s="33">
        <v>134</v>
      </c>
      <c r="H39" s="12">
        <v>203</v>
      </c>
      <c r="I39" s="12">
        <v>174</v>
      </c>
      <c r="J39" s="12">
        <v>200</v>
      </c>
      <c r="K39" s="12">
        <f t="shared" si="0"/>
        <v>1530</v>
      </c>
      <c r="L39" s="3">
        <v>160</v>
      </c>
      <c r="M39" s="3">
        <f t="shared" si="1"/>
        <v>1690</v>
      </c>
      <c r="N39" s="14"/>
      <c r="O39" s="16">
        <f t="shared" si="2"/>
        <v>191.25</v>
      </c>
      <c r="P39" s="14"/>
      <c r="Q39" s="14">
        <v>224</v>
      </c>
      <c r="R39" s="14">
        <v>239</v>
      </c>
      <c r="S39" s="14">
        <v>195</v>
      </c>
      <c r="T39" s="14">
        <v>196</v>
      </c>
      <c r="U39" s="14">
        <v>148</v>
      </c>
      <c r="V39" s="14">
        <v>187</v>
      </c>
      <c r="W39" s="14">
        <v>162</v>
      </c>
      <c r="X39" s="14">
        <v>199</v>
      </c>
      <c r="Y39">
        <f t="shared" si="3"/>
        <v>1550</v>
      </c>
      <c r="Z39" s="26">
        <f t="shared" si="4"/>
        <v>193.75</v>
      </c>
    </row>
    <row r="40" spans="1:26" ht="12.75">
      <c r="A40" s="1">
        <v>34</v>
      </c>
      <c r="B40" s="1" t="s">
        <v>67</v>
      </c>
      <c r="C40" s="12">
        <v>167</v>
      </c>
      <c r="D40" s="12">
        <v>202</v>
      </c>
      <c r="E40" s="12">
        <v>169</v>
      </c>
      <c r="F40" s="12">
        <v>207</v>
      </c>
      <c r="G40" s="12">
        <v>184</v>
      </c>
      <c r="H40" s="12">
        <v>186</v>
      </c>
      <c r="I40" s="12">
        <v>245</v>
      </c>
      <c r="J40" s="12">
        <v>192</v>
      </c>
      <c r="K40" s="12">
        <f t="shared" si="0"/>
        <v>1552</v>
      </c>
      <c r="L40" s="3">
        <v>120</v>
      </c>
      <c r="M40" s="3">
        <f t="shared" si="1"/>
        <v>1672</v>
      </c>
      <c r="N40" s="14"/>
      <c r="O40" s="16">
        <f t="shared" si="2"/>
        <v>194</v>
      </c>
      <c r="P40" s="14"/>
      <c r="Q40" s="14">
        <v>206</v>
      </c>
      <c r="R40" s="14">
        <v>212</v>
      </c>
      <c r="S40" s="14">
        <v>183</v>
      </c>
      <c r="T40" s="14">
        <v>138</v>
      </c>
      <c r="U40" s="14">
        <v>221</v>
      </c>
      <c r="V40" s="14">
        <v>267</v>
      </c>
      <c r="W40" s="14">
        <v>211</v>
      </c>
      <c r="X40" s="14">
        <v>171</v>
      </c>
      <c r="Y40">
        <f t="shared" si="3"/>
        <v>1609</v>
      </c>
      <c r="Z40" s="16">
        <f t="shared" si="4"/>
        <v>201.125</v>
      </c>
    </row>
    <row r="41" spans="1:26" ht="12.75">
      <c r="A41" s="1">
        <v>35</v>
      </c>
      <c r="B41" s="1" t="s">
        <v>38</v>
      </c>
      <c r="C41" s="12">
        <v>224</v>
      </c>
      <c r="D41" s="12">
        <v>209</v>
      </c>
      <c r="E41" s="12">
        <v>209</v>
      </c>
      <c r="F41" s="12">
        <v>169</v>
      </c>
      <c r="G41" s="12">
        <v>171</v>
      </c>
      <c r="H41" s="12">
        <v>210</v>
      </c>
      <c r="I41" s="12">
        <v>183</v>
      </c>
      <c r="J41" s="12">
        <v>175</v>
      </c>
      <c r="K41" s="12">
        <f t="shared" si="0"/>
        <v>1550</v>
      </c>
      <c r="L41" s="3">
        <v>120</v>
      </c>
      <c r="M41" s="3">
        <f t="shared" si="1"/>
        <v>1670</v>
      </c>
      <c r="N41" s="14"/>
      <c r="O41" s="16">
        <f t="shared" si="2"/>
        <v>193.75</v>
      </c>
      <c r="P41" s="14"/>
      <c r="Q41" s="14">
        <v>300</v>
      </c>
      <c r="R41" s="14">
        <v>199</v>
      </c>
      <c r="S41" s="14">
        <v>205</v>
      </c>
      <c r="T41" s="14">
        <v>192</v>
      </c>
      <c r="U41" s="14">
        <v>247</v>
      </c>
      <c r="V41" s="14">
        <v>172</v>
      </c>
      <c r="W41" s="14">
        <v>233</v>
      </c>
      <c r="X41" s="14">
        <v>197</v>
      </c>
      <c r="Y41">
        <f t="shared" si="3"/>
        <v>1745</v>
      </c>
      <c r="Z41" s="16">
        <f t="shared" si="4"/>
        <v>218.125</v>
      </c>
    </row>
    <row r="42" spans="1:26" ht="12.75">
      <c r="A42" s="1">
        <v>36</v>
      </c>
      <c r="B42" s="1" t="s">
        <v>70</v>
      </c>
      <c r="C42" s="12">
        <v>218</v>
      </c>
      <c r="D42" s="12">
        <v>213</v>
      </c>
      <c r="E42" s="12">
        <v>228</v>
      </c>
      <c r="F42" s="12">
        <v>189</v>
      </c>
      <c r="G42" s="12">
        <v>202</v>
      </c>
      <c r="H42" s="12">
        <v>207</v>
      </c>
      <c r="I42" s="12">
        <v>173</v>
      </c>
      <c r="J42" s="12">
        <v>199</v>
      </c>
      <c r="K42" s="12">
        <f t="shared" si="0"/>
        <v>1629</v>
      </c>
      <c r="L42" s="3">
        <v>40</v>
      </c>
      <c r="M42" s="3">
        <f t="shared" si="1"/>
        <v>1669</v>
      </c>
      <c r="N42" s="14"/>
      <c r="O42" s="16">
        <f t="shared" si="2"/>
        <v>203.625</v>
      </c>
      <c r="P42" s="14"/>
      <c r="Q42" s="14">
        <v>226</v>
      </c>
      <c r="R42" s="14">
        <v>269</v>
      </c>
      <c r="S42" s="14">
        <v>227</v>
      </c>
      <c r="T42" s="14">
        <v>212</v>
      </c>
      <c r="U42" s="14">
        <v>228</v>
      </c>
      <c r="V42" s="14">
        <v>224</v>
      </c>
      <c r="W42" s="14">
        <v>187</v>
      </c>
      <c r="X42" s="14">
        <v>200</v>
      </c>
      <c r="Y42">
        <f t="shared" si="3"/>
        <v>1773</v>
      </c>
      <c r="Z42" s="16">
        <f t="shared" si="4"/>
        <v>221.625</v>
      </c>
    </row>
    <row r="43" spans="1:26" ht="12.75">
      <c r="A43" s="1">
        <v>37</v>
      </c>
      <c r="B43" s="1" t="s">
        <v>16</v>
      </c>
      <c r="C43" s="12">
        <v>173</v>
      </c>
      <c r="D43" s="12">
        <v>212</v>
      </c>
      <c r="E43" s="12">
        <v>189</v>
      </c>
      <c r="F43" s="12">
        <v>192</v>
      </c>
      <c r="G43" s="12">
        <v>192</v>
      </c>
      <c r="H43" s="12">
        <v>186</v>
      </c>
      <c r="I43" s="12">
        <v>184</v>
      </c>
      <c r="J43" s="12">
        <v>224</v>
      </c>
      <c r="K43" s="12">
        <f t="shared" si="0"/>
        <v>1552</v>
      </c>
      <c r="L43" s="3">
        <v>80</v>
      </c>
      <c r="M43" s="3">
        <f t="shared" si="1"/>
        <v>1632</v>
      </c>
      <c r="N43" s="14"/>
      <c r="O43" s="16">
        <f t="shared" si="2"/>
        <v>194</v>
      </c>
      <c r="P43" s="14"/>
      <c r="Q43" s="14">
        <v>213</v>
      </c>
      <c r="R43" s="14">
        <v>202</v>
      </c>
      <c r="S43" s="14">
        <v>195</v>
      </c>
      <c r="T43" s="14">
        <v>169</v>
      </c>
      <c r="U43" s="14">
        <v>220</v>
      </c>
      <c r="V43" s="14">
        <v>212</v>
      </c>
      <c r="W43" s="14">
        <v>199</v>
      </c>
      <c r="X43" s="14">
        <v>246</v>
      </c>
      <c r="Y43">
        <f t="shared" si="3"/>
        <v>1656</v>
      </c>
      <c r="Z43" s="16">
        <f t="shared" si="4"/>
        <v>207</v>
      </c>
    </row>
    <row r="44" spans="1:26" ht="12.75">
      <c r="A44" s="1">
        <v>38</v>
      </c>
      <c r="B44" s="3" t="s">
        <v>42</v>
      </c>
      <c r="C44" s="12">
        <v>198</v>
      </c>
      <c r="D44" s="12">
        <v>232</v>
      </c>
      <c r="E44" s="12">
        <v>183</v>
      </c>
      <c r="F44" s="12">
        <v>202</v>
      </c>
      <c r="G44" s="12">
        <v>166</v>
      </c>
      <c r="H44" s="12">
        <v>205</v>
      </c>
      <c r="I44" s="12">
        <v>222</v>
      </c>
      <c r="J44" s="12">
        <v>171</v>
      </c>
      <c r="K44" s="12">
        <f t="shared" si="0"/>
        <v>1579</v>
      </c>
      <c r="L44" s="3">
        <v>40</v>
      </c>
      <c r="M44" s="3">
        <f t="shared" si="1"/>
        <v>1619</v>
      </c>
      <c r="N44" s="14"/>
      <c r="O44" s="16">
        <f t="shared" si="2"/>
        <v>197.375</v>
      </c>
      <c r="P44" s="14"/>
      <c r="Q44" s="14">
        <v>226</v>
      </c>
      <c r="R44" s="14">
        <v>258</v>
      </c>
      <c r="S44" s="14">
        <v>202</v>
      </c>
      <c r="T44" s="14">
        <v>206</v>
      </c>
      <c r="U44" s="14">
        <v>277</v>
      </c>
      <c r="V44" s="14">
        <v>217</v>
      </c>
      <c r="W44" s="14">
        <v>213</v>
      </c>
      <c r="X44" s="14">
        <v>192</v>
      </c>
      <c r="Y44">
        <f t="shared" si="3"/>
        <v>1791</v>
      </c>
      <c r="Z44" s="16">
        <f t="shared" si="4"/>
        <v>223.875</v>
      </c>
    </row>
    <row r="45" spans="1:26" ht="12.75">
      <c r="A45" s="1">
        <v>39</v>
      </c>
      <c r="B45" s="3" t="s">
        <v>31</v>
      </c>
      <c r="C45" s="12">
        <v>177</v>
      </c>
      <c r="D45" s="12">
        <v>238</v>
      </c>
      <c r="E45" s="12">
        <v>243</v>
      </c>
      <c r="F45" s="12">
        <v>183</v>
      </c>
      <c r="G45" s="12">
        <v>194</v>
      </c>
      <c r="H45" s="33">
        <v>135</v>
      </c>
      <c r="I45" s="12">
        <v>211</v>
      </c>
      <c r="J45" s="12">
        <v>163</v>
      </c>
      <c r="K45" s="12">
        <f t="shared" si="0"/>
        <v>1544</v>
      </c>
      <c r="L45" s="3">
        <v>40</v>
      </c>
      <c r="M45" s="3">
        <f t="shared" si="1"/>
        <v>1584</v>
      </c>
      <c r="N45" s="14"/>
      <c r="O45" s="16">
        <f t="shared" si="2"/>
        <v>193</v>
      </c>
      <c r="P45" s="14"/>
      <c r="Q45" s="14">
        <v>203</v>
      </c>
      <c r="R45" s="14">
        <v>234</v>
      </c>
      <c r="S45" s="14">
        <v>164</v>
      </c>
      <c r="T45" s="14">
        <v>242</v>
      </c>
      <c r="U45" s="14">
        <v>218</v>
      </c>
      <c r="V45" s="14">
        <v>213</v>
      </c>
      <c r="W45" s="14">
        <v>245</v>
      </c>
      <c r="X45" s="14">
        <v>246</v>
      </c>
      <c r="Y45">
        <f t="shared" si="3"/>
        <v>1765</v>
      </c>
      <c r="Z45" s="16">
        <f t="shared" si="4"/>
        <v>220.625</v>
      </c>
    </row>
    <row r="46" spans="2:24" ht="12.75">
      <c r="B46" s="4"/>
      <c r="C46" s="6">
        <f aca="true" t="shared" si="5" ref="C46:K46">SUM(C7:C45)</f>
        <v>8564</v>
      </c>
      <c r="D46" s="6">
        <f t="shared" si="5"/>
        <v>8541</v>
      </c>
      <c r="E46" s="6">
        <f t="shared" si="5"/>
        <v>8339</v>
      </c>
      <c r="F46" s="6">
        <f t="shared" si="5"/>
        <v>8410</v>
      </c>
      <c r="G46" s="6">
        <f t="shared" si="5"/>
        <v>8429</v>
      </c>
      <c r="H46" s="6">
        <f t="shared" si="5"/>
        <v>8355</v>
      </c>
      <c r="I46" s="6">
        <f t="shared" si="5"/>
        <v>8386</v>
      </c>
      <c r="J46" s="6">
        <f t="shared" si="5"/>
        <v>8616</v>
      </c>
      <c r="K46" s="8">
        <f t="shared" si="5"/>
        <v>67640</v>
      </c>
      <c r="M46" s="3">
        <f>SUM(M7:M45)</f>
        <v>73920</v>
      </c>
      <c r="Q46" s="6">
        <f aca="true" t="shared" si="6" ref="Q46:X46">SUM(Q7:Q45)</f>
        <v>8564</v>
      </c>
      <c r="R46" s="6">
        <f t="shared" si="6"/>
        <v>8578</v>
      </c>
      <c r="S46" s="6">
        <f t="shared" si="6"/>
        <v>8339</v>
      </c>
      <c r="T46" s="6">
        <f t="shared" si="6"/>
        <v>8410</v>
      </c>
      <c r="U46" s="6">
        <f t="shared" si="6"/>
        <v>8429</v>
      </c>
      <c r="V46" s="6">
        <f t="shared" si="6"/>
        <v>8355</v>
      </c>
      <c r="W46" s="6">
        <f t="shared" si="6"/>
        <v>8386</v>
      </c>
      <c r="X46" s="6">
        <f t="shared" si="6"/>
        <v>8783</v>
      </c>
    </row>
    <row r="47" spans="2:18" ht="12.75">
      <c r="B47" s="6" t="s">
        <v>17</v>
      </c>
      <c r="C47" s="19">
        <f>C46/39</f>
        <v>219.5897435897436</v>
      </c>
      <c r="D47" s="19">
        <f aca="true" t="shared" si="7" ref="D47:K47">D46/39</f>
        <v>219</v>
      </c>
      <c r="E47" s="19">
        <f t="shared" si="7"/>
        <v>213.82051282051282</v>
      </c>
      <c r="F47" s="19">
        <f t="shared" si="7"/>
        <v>215.64102564102564</v>
      </c>
      <c r="G47" s="19">
        <f t="shared" si="7"/>
        <v>216.12820512820514</v>
      </c>
      <c r="H47" s="19">
        <f t="shared" si="7"/>
        <v>214.23076923076923</v>
      </c>
      <c r="I47" s="19">
        <f t="shared" si="7"/>
        <v>215.02564102564102</v>
      </c>
      <c r="J47" s="19">
        <f t="shared" si="7"/>
        <v>220.92307692307693</v>
      </c>
      <c r="K47" s="19">
        <f t="shared" si="7"/>
        <v>1734.3589743589744</v>
      </c>
      <c r="Q47" s="14"/>
      <c r="R47" s="11"/>
    </row>
    <row r="48" spans="17:24" ht="12.75">
      <c r="Q48">
        <f aca="true" t="shared" si="8" ref="Q48:X48">Q46-C46</f>
        <v>0</v>
      </c>
      <c r="R48">
        <f t="shared" si="8"/>
        <v>37</v>
      </c>
      <c r="S48">
        <f t="shared" si="8"/>
        <v>0</v>
      </c>
      <c r="T48">
        <f t="shared" si="8"/>
        <v>0</v>
      </c>
      <c r="U48">
        <f t="shared" si="8"/>
        <v>0</v>
      </c>
      <c r="V48">
        <f t="shared" si="8"/>
        <v>0</v>
      </c>
      <c r="W48">
        <f t="shared" si="8"/>
        <v>0</v>
      </c>
      <c r="X48">
        <f t="shared" si="8"/>
        <v>167</v>
      </c>
    </row>
    <row r="49" spans="2:18" ht="12.75">
      <c r="B49" t="s">
        <v>8</v>
      </c>
      <c r="C49" s="24">
        <v>2</v>
      </c>
      <c r="D49" s="7" t="s">
        <v>82</v>
      </c>
      <c r="E49" s="23">
        <v>4</v>
      </c>
      <c r="F49" s="7" t="s">
        <v>81</v>
      </c>
      <c r="H49" s="20">
        <v>4</v>
      </c>
      <c r="I49" s="7" t="s">
        <v>22</v>
      </c>
      <c r="K49" s="21">
        <v>0</v>
      </c>
      <c r="L49" s="7" t="s">
        <v>23</v>
      </c>
      <c r="Q49" s="25"/>
      <c r="R49" s="11" t="s">
        <v>79</v>
      </c>
    </row>
    <row r="50" spans="2:18" ht="12.75">
      <c r="B50" t="s">
        <v>71</v>
      </c>
      <c r="D50" s="30">
        <f>K7+K9+K10+K11+K12+K14+K16+K17+K18+K19+K21+K24+K29+K30+K31+K33+K34+K38+K39+K42+K44</f>
        <v>37051</v>
      </c>
      <c r="E50" s="5">
        <f>D50/8/21</f>
        <v>220.54166666666666</v>
      </c>
      <c r="F50" s="38"/>
      <c r="G50" s="38"/>
      <c r="H50" s="38"/>
      <c r="I50" s="38"/>
      <c r="J50" s="38"/>
      <c r="K50" s="38"/>
      <c r="L50" s="38"/>
      <c r="Q50" s="27"/>
      <c r="R50" s="11" t="s">
        <v>77</v>
      </c>
    </row>
    <row r="51" spans="2:18" ht="12.75">
      <c r="B51" t="s">
        <v>72</v>
      </c>
      <c r="D51">
        <f>K8+K13+K20+K22+K26+K28+K32+K36+K37+K45</f>
        <v>17343</v>
      </c>
      <c r="E51" s="5">
        <f>D51/8/10</f>
        <v>216.7875</v>
      </c>
      <c r="H51" s="36">
        <v>43</v>
      </c>
      <c r="I51" s="7" t="s">
        <v>80</v>
      </c>
      <c r="Q51" s="28"/>
      <c r="R51" s="11" t="s">
        <v>78</v>
      </c>
    </row>
    <row r="52" spans="2:5" ht="12.75">
      <c r="B52" t="s">
        <v>73</v>
      </c>
      <c r="D52">
        <f>K15+K27+K40+K43</f>
        <v>6626</v>
      </c>
      <c r="E52" s="5">
        <f>D52/8/4</f>
        <v>207.0625</v>
      </c>
    </row>
    <row r="53" spans="2:5" ht="12.75">
      <c r="B53" t="s">
        <v>37</v>
      </c>
      <c r="D53">
        <f>K23+K25+K35+K41</f>
        <v>6620</v>
      </c>
      <c r="E53" s="5">
        <f>D53/8/4</f>
        <v>206.875</v>
      </c>
    </row>
    <row r="54" spans="2:5" ht="12.75">
      <c r="B54" t="s">
        <v>10</v>
      </c>
      <c r="D54">
        <f>SUM(D50:D53)</f>
        <v>67640</v>
      </c>
      <c r="E54"/>
    </row>
    <row r="55" spans="2:5" ht="12.75">
      <c r="B55" t="s">
        <v>9</v>
      </c>
      <c r="D55">
        <f>K46/39/8</f>
        <v>216.7948717948718</v>
      </c>
      <c r="E55"/>
    </row>
  </sheetData>
  <sheetProtection/>
  <mergeCells count="1">
    <mergeCell ref="F50:L50"/>
  </mergeCells>
  <printOptions/>
  <pageMargins left="0.29" right="0.67" top="0.2" bottom="0" header="0.23" footer="0.2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59"/>
  <sheetViews>
    <sheetView zoomScalePageLayoutView="0" workbookViewId="0" topLeftCell="A22">
      <selection activeCell="O42" sqref="O42:O47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6" width="7.140625" style="7" customWidth="1"/>
    <col min="7" max="7" width="7.00390625" style="7" customWidth="1"/>
    <col min="8" max="10" width="7.140625" style="7" customWidth="1"/>
    <col min="11" max="11" width="7.8515625" style="7" customWidth="1"/>
    <col min="12" max="12" width="7.00390625" style="7" customWidth="1"/>
    <col min="13" max="13" width="7.28125" style="0" customWidth="1"/>
    <col min="15" max="15" width="9.140625" style="5" customWidth="1"/>
    <col min="16" max="16" width="11.140625" style="0" customWidth="1"/>
  </cols>
  <sheetData>
    <row r="3" spans="6:8" ht="12.75">
      <c r="F3" s="11" t="s">
        <v>44</v>
      </c>
      <c r="G3"/>
      <c r="H3"/>
    </row>
    <row r="4" spans="6:8" ht="12.75">
      <c r="F4" t="s">
        <v>0</v>
      </c>
      <c r="G4"/>
      <c r="H4"/>
    </row>
    <row r="5" spans="6:8" ht="12.75">
      <c r="F5" s="11" t="s">
        <v>45</v>
      </c>
      <c r="G5"/>
      <c r="H5"/>
    </row>
    <row r="6" spans="6:8" ht="12.75">
      <c r="F6" s="11"/>
      <c r="G6"/>
      <c r="H6"/>
    </row>
    <row r="7" spans="6:8" ht="12.75">
      <c r="F7" s="11"/>
      <c r="G7"/>
      <c r="H7"/>
    </row>
    <row r="8" spans="2:9" ht="12.75">
      <c r="B8" t="s">
        <v>46</v>
      </c>
      <c r="E8" s="39" t="s">
        <v>21</v>
      </c>
      <c r="F8" s="39"/>
      <c r="G8" s="39"/>
      <c r="H8" s="39"/>
      <c r="I8" s="39"/>
    </row>
    <row r="9" spans="1:15" ht="12.75">
      <c r="A9" s="1"/>
      <c r="B9" s="9" t="s">
        <v>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10" t="s">
        <v>2</v>
      </c>
      <c r="L9" s="2" t="s">
        <v>3</v>
      </c>
      <c r="M9" s="2" t="s">
        <v>4</v>
      </c>
      <c r="O9" s="5" t="s">
        <v>11</v>
      </c>
    </row>
    <row r="10" spans="1:16" ht="12.75">
      <c r="A10" s="1">
        <v>1</v>
      </c>
      <c r="B10" s="3" t="s">
        <v>47</v>
      </c>
      <c r="C10" s="12">
        <v>238</v>
      </c>
      <c r="D10" s="12">
        <v>269</v>
      </c>
      <c r="E10" s="12">
        <v>195</v>
      </c>
      <c r="F10" s="12">
        <v>257</v>
      </c>
      <c r="G10" s="12">
        <v>237</v>
      </c>
      <c r="H10" s="12">
        <v>257</v>
      </c>
      <c r="I10" s="12">
        <v>269</v>
      </c>
      <c r="J10" s="12">
        <v>279</v>
      </c>
      <c r="K10" s="12">
        <f aca="true" t="shared" si="0" ref="K10:K48">SUM(C10:J10)</f>
        <v>2001</v>
      </c>
      <c r="L10" s="3">
        <v>240</v>
      </c>
      <c r="M10" s="3">
        <f aca="true" t="shared" si="1" ref="M10:M48">K10+L10</f>
        <v>2241</v>
      </c>
      <c r="N10" s="13" t="s">
        <v>12</v>
      </c>
      <c r="O10" s="17">
        <f aca="true" t="shared" si="2" ref="O10:O48">K10/8</f>
        <v>250.125</v>
      </c>
      <c r="P10" s="18" t="s">
        <v>13</v>
      </c>
    </row>
    <row r="11" spans="1:15" ht="12.75">
      <c r="A11" s="1">
        <v>2</v>
      </c>
      <c r="B11" s="3" t="s">
        <v>5</v>
      </c>
      <c r="C11" s="12">
        <v>219</v>
      </c>
      <c r="D11" s="12">
        <v>247</v>
      </c>
      <c r="E11" s="12">
        <v>248</v>
      </c>
      <c r="F11" s="12">
        <v>237</v>
      </c>
      <c r="G11" s="12">
        <v>279</v>
      </c>
      <c r="H11" s="12">
        <v>267</v>
      </c>
      <c r="I11" s="12">
        <v>207</v>
      </c>
      <c r="J11" s="12">
        <v>245</v>
      </c>
      <c r="K11" s="12">
        <f t="shared" si="0"/>
        <v>1949</v>
      </c>
      <c r="L11" s="3">
        <v>200</v>
      </c>
      <c r="M11" s="3">
        <f t="shared" si="1"/>
        <v>2149</v>
      </c>
      <c r="N11" s="11"/>
      <c r="O11" s="5">
        <f t="shared" si="2"/>
        <v>243.625</v>
      </c>
    </row>
    <row r="12" spans="1:15" ht="12.75">
      <c r="A12" s="1">
        <v>3</v>
      </c>
      <c r="B12" s="3" t="s">
        <v>43</v>
      </c>
      <c r="C12" s="12">
        <v>258</v>
      </c>
      <c r="D12" s="12">
        <v>214</v>
      </c>
      <c r="E12" s="12">
        <v>236</v>
      </c>
      <c r="F12" s="12">
        <v>196</v>
      </c>
      <c r="G12" s="12">
        <v>279</v>
      </c>
      <c r="H12" s="12">
        <v>217</v>
      </c>
      <c r="I12" s="12">
        <v>217</v>
      </c>
      <c r="J12" s="12">
        <v>290</v>
      </c>
      <c r="K12" s="12">
        <f t="shared" si="0"/>
        <v>1907</v>
      </c>
      <c r="L12" s="3">
        <v>200</v>
      </c>
      <c r="M12" s="3">
        <f t="shared" si="1"/>
        <v>2107</v>
      </c>
      <c r="O12" s="5">
        <f t="shared" si="2"/>
        <v>238.375</v>
      </c>
    </row>
    <row r="13" spans="1:15" ht="12.75">
      <c r="A13" s="1">
        <v>4</v>
      </c>
      <c r="B13" s="3" t="s">
        <v>55</v>
      </c>
      <c r="C13" s="12">
        <v>247</v>
      </c>
      <c r="D13" s="12">
        <v>225</v>
      </c>
      <c r="E13" s="12">
        <v>279</v>
      </c>
      <c r="F13" s="12">
        <v>245</v>
      </c>
      <c r="G13" s="12">
        <v>233</v>
      </c>
      <c r="H13" s="12">
        <v>214</v>
      </c>
      <c r="I13" s="12">
        <v>240</v>
      </c>
      <c r="J13" s="12">
        <v>195</v>
      </c>
      <c r="K13" s="12">
        <f t="shared" si="0"/>
        <v>1878</v>
      </c>
      <c r="L13" s="3">
        <v>160</v>
      </c>
      <c r="M13" s="3">
        <f t="shared" si="1"/>
        <v>2038</v>
      </c>
      <c r="O13" s="16">
        <f t="shared" si="2"/>
        <v>234.75</v>
      </c>
    </row>
    <row r="14" spans="1:15" ht="12.75">
      <c r="A14" s="1">
        <v>5</v>
      </c>
      <c r="B14" s="3" t="s">
        <v>33</v>
      </c>
      <c r="C14" s="12">
        <v>222</v>
      </c>
      <c r="D14" s="12">
        <v>203</v>
      </c>
      <c r="E14" s="12">
        <v>268</v>
      </c>
      <c r="F14" s="12">
        <v>237</v>
      </c>
      <c r="G14" s="12">
        <v>228</v>
      </c>
      <c r="H14" s="12">
        <v>212</v>
      </c>
      <c r="I14" s="12">
        <v>223</v>
      </c>
      <c r="J14" s="12">
        <v>266</v>
      </c>
      <c r="K14" s="12">
        <f t="shared" si="0"/>
        <v>1859</v>
      </c>
      <c r="L14" s="3">
        <v>200</v>
      </c>
      <c r="M14" s="3">
        <f t="shared" si="1"/>
        <v>2059</v>
      </c>
      <c r="O14" s="5">
        <f t="shared" si="2"/>
        <v>232.375</v>
      </c>
    </row>
    <row r="15" spans="1:15" ht="12.75">
      <c r="A15" s="1">
        <v>6</v>
      </c>
      <c r="B15" s="3" t="s">
        <v>57</v>
      </c>
      <c r="C15" s="12">
        <v>213</v>
      </c>
      <c r="D15" s="12">
        <v>238</v>
      </c>
      <c r="E15" s="12">
        <v>227</v>
      </c>
      <c r="F15" s="12">
        <v>242</v>
      </c>
      <c r="G15" s="12">
        <v>188</v>
      </c>
      <c r="H15" s="12">
        <v>278</v>
      </c>
      <c r="I15" s="12">
        <v>217</v>
      </c>
      <c r="J15" s="12">
        <v>255</v>
      </c>
      <c r="K15" s="12">
        <f t="shared" si="0"/>
        <v>1858</v>
      </c>
      <c r="L15" s="3">
        <v>160</v>
      </c>
      <c r="M15" s="3">
        <f t="shared" si="1"/>
        <v>2018</v>
      </c>
      <c r="O15" s="5">
        <f t="shared" si="2"/>
        <v>232.25</v>
      </c>
    </row>
    <row r="16" spans="1:15" ht="12.75">
      <c r="A16" s="1">
        <v>7</v>
      </c>
      <c r="B16" s="3" t="s">
        <v>58</v>
      </c>
      <c r="C16" s="12">
        <v>256</v>
      </c>
      <c r="D16" s="12">
        <v>248</v>
      </c>
      <c r="E16" s="12">
        <v>214</v>
      </c>
      <c r="F16" s="12">
        <v>182</v>
      </c>
      <c r="G16" s="12">
        <v>245</v>
      </c>
      <c r="H16" s="12">
        <v>186</v>
      </c>
      <c r="I16" s="12">
        <v>268</v>
      </c>
      <c r="J16" s="12">
        <v>258</v>
      </c>
      <c r="K16" s="12">
        <f t="shared" si="0"/>
        <v>1857</v>
      </c>
      <c r="L16" s="3">
        <v>160</v>
      </c>
      <c r="M16" s="3">
        <f t="shared" si="1"/>
        <v>2017</v>
      </c>
      <c r="N16" s="11"/>
      <c r="O16" s="5">
        <f t="shared" si="2"/>
        <v>232.125</v>
      </c>
    </row>
    <row r="17" spans="1:15" ht="12.75">
      <c r="A17" s="1">
        <v>8</v>
      </c>
      <c r="B17" s="3" t="s">
        <v>32</v>
      </c>
      <c r="C17" s="12">
        <v>268</v>
      </c>
      <c r="D17" s="12">
        <v>258</v>
      </c>
      <c r="E17" s="12">
        <v>216</v>
      </c>
      <c r="F17" s="12">
        <v>216</v>
      </c>
      <c r="G17" s="12">
        <v>206</v>
      </c>
      <c r="H17" s="12">
        <v>202</v>
      </c>
      <c r="I17" s="12">
        <v>234</v>
      </c>
      <c r="J17" s="12">
        <v>246</v>
      </c>
      <c r="K17" s="12">
        <f t="shared" si="0"/>
        <v>1846</v>
      </c>
      <c r="L17" s="3">
        <v>240</v>
      </c>
      <c r="M17" s="3">
        <f t="shared" si="1"/>
        <v>2086</v>
      </c>
      <c r="N17" s="11"/>
      <c r="O17" s="5">
        <f t="shared" si="2"/>
        <v>230.75</v>
      </c>
    </row>
    <row r="18" spans="1:15" ht="12.75">
      <c r="A18" s="1">
        <v>9</v>
      </c>
      <c r="B18" s="3" t="s">
        <v>40</v>
      </c>
      <c r="C18" s="12">
        <v>300</v>
      </c>
      <c r="D18" s="12">
        <v>228</v>
      </c>
      <c r="E18" s="12">
        <v>204</v>
      </c>
      <c r="F18" s="12">
        <v>234</v>
      </c>
      <c r="G18" s="12">
        <v>221</v>
      </c>
      <c r="H18" s="12">
        <v>191</v>
      </c>
      <c r="I18" s="12">
        <v>235</v>
      </c>
      <c r="J18" s="12">
        <v>223</v>
      </c>
      <c r="K18" s="12">
        <f t="shared" si="0"/>
        <v>1836</v>
      </c>
      <c r="L18" s="3">
        <v>280</v>
      </c>
      <c r="M18" s="3">
        <f t="shared" si="1"/>
        <v>2116</v>
      </c>
      <c r="O18" s="5">
        <f t="shared" si="2"/>
        <v>229.5</v>
      </c>
    </row>
    <row r="19" spans="1:15" ht="12.75">
      <c r="A19" s="1">
        <v>10</v>
      </c>
      <c r="B19" s="3" t="s">
        <v>7</v>
      </c>
      <c r="C19" s="12">
        <v>216</v>
      </c>
      <c r="D19" s="12">
        <v>188</v>
      </c>
      <c r="E19" s="12">
        <v>258</v>
      </c>
      <c r="F19" s="12">
        <v>243</v>
      </c>
      <c r="G19" s="12">
        <v>214</v>
      </c>
      <c r="H19" s="12">
        <v>264</v>
      </c>
      <c r="I19" s="12">
        <v>213</v>
      </c>
      <c r="J19" s="12">
        <v>226</v>
      </c>
      <c r="K19" s="12">
        <f t="shared" si="0"/>
        <v>1822</v>
      </c>
      <c r="L19" s="3">
        <v>240</v>
      </c>
      <c r="M19" s="3">
        <f t="shared" si="1"/>
        <v>2062</v>
      </c>
      <c r="O19" s="5">
        <f t="shared" si="2"/>
        <v>227.75</v>
      </c>
    </row>
    <row r="20" spans="1:15" ht="12.75">
      <c r="A20" s="1">
        <v>11</v>
      </c>
      <c r="B20" s="3" t="s">
        <v>59</v>
      </c>
      <c r="C20" s="12">
        <v>276</v>
      </c>
      <c r="D20" s="12">
        <v>278</v>
      </c>
      <c r="E20" s="12">
        <v>180</v>
      </c>
      <c r="F20" s="12">
        <v>243</v>
      </c>
      <c r="G20" s="12">
        <v>190</v>
      </c>
      <c r="H20" s="12">
        <v>202</v>
      </c>
      <c r="I20" s="12">
        <v>223</v>
      </c>
      <c r="J20" s="12">
        <v>223</v>
      </c>
      <c r="K20" s="12">
        <f t="shared" si="0"/>
        <v>1815</v>
      </c>
      <c r="L20" s="3">
        <v>200</v>
      </c>
      <c r="M20" s="3">
        <f t="shared" si="1"/>
        <v>2015</v>
      </c>
      <c r="O20" s="5">
        <f t="shared" si="2"/>
        <v>226.875</v>
      </c>
    </row>
    <row r="21" spans="1:15" ht="12.75">
      <c r="A21" s="1">
        <v>12</v>
      </c>
      <c r="B21" s="3" t="s">
        <v>74</v>
      </c>
      <c r="C21" s="12">
        <v>231</v>
      </c>
      <c r="D21" s="12">
        <v>230</v>
      </c>
      <c r="E21" s="12">
        <v>183</v>
      </c>
      <c r="F21" s="12">
        <v>227</v>
      </c>
      <c r="G21" s="12">
        <v>210</v>
      </c>
      <c r="H21" s="12">
        <v>214</v>
      </c>
      <c r="I21" s="12">
        <v>259</v>
      </c>
      <c r="J21" s="12">
        <v>256</v>
      </c>
      <c r="K21" s="12">
        <f t="shared" si="0"/>
        <v>1810</v>
      </c>
      <c r="L21" s="3">
        <v>200</v>
      </c>
      <c r="M21" s="3">
        <f t="shared" si="1"/>
        <v>2010</v>
      </c>
      <c r="N21" s="11"/>
      <c r="O21" s="5">
        <f t="shared" si="2"/>
        <v>226.25</v>
      </c>
    </row>
    <row r="22" spans="1:15" ht="12.75">
      <c r="A22" s="1">
        <v>13</v>
      </c>
      <c r="B22" s="3" t="s">
        <v>6</v>
      </c>
      <c r="C22" s="12">
        <v>212</v>
      </c>
      <c r="D22" s="12">
        <v>205</v>
      </c>
      <c r="E22" s="12">
        <v>278</v>
      </c>
      <c r="F22" s="12">
        <v>235</v>
      </c>
      <c r="G22" s="12">
        <v>277</v>
      </c>
      <c r="H22" s="12">
        <v>212</v>
      </c>
      <c r="I22" s="12">
        <v>214</v>
      </c>
      <c r="J22" s="12">
        <v>177</v>
      </c>
      <c r="K22" s="12">
        <f t="shared" si="0"/>
        <v>1810</v>
      </c>
      <c r="L22" s="3">
        <v>160</v>
      </c>
      <c r="M22" s="3">
        <f t="shared" si="1"/>
        <v>1970</v>
      </c>
      <c r="O22" s="5">
        <f t="shared" si="2"/>
        <v>226.25</v>
      </c>
    </row>
    <row r="23" spans="1:15" ht="12.75">
      <c r="A23" s="1">
        <v>14</v>
      </c>
      <c r="B23" s="3" t="s">
        <v>49</v>
      </c>
      <c r="C23" s="12">
        <v>204</v>
      </c>
      <c r="D23" s="12">
        <v>219</v>
      </c>
      <c r="E23" s="12">
        <v>246</v>
      </c>
      <c r="F23" s="12">
        <v>247</v>
      </c>
      <c r="G23" s="12">
        <v>200</v>
      </c>
      <c r="H23" s="12">
        <v>212</v>
      </c>
      <c r="I23" s="12">
        <v>233</v>
      </c>
      <c r="J23" s="12">
        <v>246</v>
      </c>
      <c r="K23" s="12">
        <f t="shared" si="0"/>
        <v>1807</v>
      </c>
      <c r="L23" s="3">
        <v>200</v>
      </c>
      <c r="M23" s="3">
        <f t="shared" si="1"/>
        <v>2007</v>
      </c>
      <c r="O23" s="5">
        <f t="shared" si="2"/>
        <v>225.875</v>
      </c>
    </row>
    <row r="24" spans="1:15" ht="12.75">
      <c r="A24" s="1">
        <v>15</v>
      </c>
      <c r="B24" s="3" t="s">
        <v>56</v>
      </c>
      <c r="C24" s="12">
        <v>228</v>
      </c>
      <c r="D24" s="12">
        <v>228</v>
      </c>
      <c r="E24" s="12">
        <v>183</v>
      </c>
      <c r="F24" s="12">
        <v>233</v>
      </c>
      <c r="G24" s="12">
        <v>268</v>
      </c>
      <c r="H24" s="12">
        <v>213</v>
      </c>
      <c r="I24" s="12">
        <v>246</v>
      </c>
      <c r="J24" s="12">
        <v>188</v>
      </c>
      <c r="K24" s="12">
        <f t="shared" si="0"/>
        <v>1787</v>
      </c>
      <c r="L24" s="3">
        <v>240</v>
      </c>
      <c r="M24" s="3">
        <f t="shared" si="1"/>
        <v>2027</v>
      </c>
      <c r="O24" s="5">
        <f t="shared" si="2"/>
        <v>223.375</v>
      </c>
    </row>
    <row r="25" spans="1:15" ht="12.75">
      <c r="A25" s="1">
        <v>16</v>
      </c>
      <c r="B25" s="3" t="s">
        <v>29</v>
      </c>
      <c r="C25" s="12">
        <v>226</v>
      </c>
      <c r="D25" s="12">
        <v>239</v>
      </c>
      <c r="E25" s="12">
        <v>237</v>
      </c>
      <c r="F25" s="12">
        <v>225</v>
      </c>
      <c r="G25" s="12">
        <v>218</v>
      </c>
      <c r="H25" s="12">
        <v>202</v>
      </c>
      <c r="I25" s="12">
        <v>199</v>
      </c>
      <c r="J25" s="12">
        <v>228</v>
      </c>
      <c r="K25" s="12">
        <f t="shared" si="0"/>
        <v>1774</v>
      </c>
      <c r="L25" s="3">
        <v>200</v>
      </c>
      <c r="M25" s="3">
        <f t="shared" si="1"/>
        <v>1974</v>
      </c>
      <c r="O25" s="5">
        <f t="shared" si="2"/>
        <v>221.75</v>
      </c>
    </row>
    <row r="26" spans="1:15" ht="12.75">
      <c r="A26" s="1">
        <v>17</v>
      </c>
      <c r="B26" s="3" t="s">
        <v>36</v>
      </c>
      <c r="C26" s="12">
        <v>177</v>
      </c>
      <c r="D26" s="12">
        <v>228</v>
      </c>
      <c r="E26" s="12">
        <v>233</v>
      </c>
      <c r="F26" s="12">
        <v>211</v>
      </c>
      <c r="G26" s="12">
        <v>215</v>
      </c>
      <c r="H26" s="12">
        <v>246</v>
      </c>
      <c r="I26" s="12">
        <v>222</v>
      </c>
      <c r="J26" s="12">
        <v>225</v>
      </c>
      <c r="K26" s="12">
        <f t="shared" si="0"/>
        <v>1757</v>
      </c>
      <c r="L26" s="3">
        <v>80</v>
      </c>
      <c r="M26" s="3">
        <f t="shared" si="1"/>
        <v>1837</v>
      </c>
      <c r="O26" s="5">
        <f t="shared" si="2"/>
        <v>219.625</v>
      </c>
    </row>
    <row r="27" spans="1:15" ht="12.75">
      <c r="A27" s="1">
        <v>18</v>
      </c>
      <c r="B27" s="3" t="s">
        <v>64</v>
      </c>
      <c r="C27" s="12">
        <v>188</v>
      </c>
      <c r="D27" s="12">
        <v>206</v>
      </c>
      <c r="E27" s="12">
        <v>191</v>
      </c>
      <c r="F27" s="12">
        <v>205</v>
      </c>
      <c r="G27" s="12">
        <v>269</v>
      </c>
      <c r="H27" s="12">
        <v>268</v>
      </c>
      <c r="I27" s="12">
        <v>226</v>
      </c>
      <c r="J27" s="12">
        <v>198</v>
      </c>
      <c r="K27" s="12">
        <f t="shared" si="0"/>
        <v>1751</v>
      </c>
      <c r="L27" s="3">
        <v>120</v>
      </c>
      <c r="M27" s="3">
        <f t="shared" si="1"/>
        <v>1871</v>
      </c>
      <c r="O27" s="5">
        <f t="shared" si="2"/>
        <v>218.875</v>
      </c>
    </row>
    <row r="28" spans="1:15" ht="12.75">
      <c r="A28" s="1">
        <v>19</v>
      </c>
      <c r="B28" s="3" t="s">
        <v>48</v>
      </c>
      <c r="C28" s="12">
        <v>184</v>
      </c>
      <c r="D28" s="12">
        <v>220</v>
      </c>
      <c r="E28" s="12">
        <v>195</v>
      </c>
      <c r="F28" s="12">
        <v>229</v>
      </c>
      <c r="G28" s="12">
        <v>173</v>
      </c>
      <c r="H28" s="12">
        <v>257</v>
      </c>
      <c r="I28" s="12">
        <v>258</v>
      </c>
      <c r="J28" s="12">
        <v>226</v>
      </c>
      <c r="K28" s="12">
        <f t="shared" si="0"/>
        <v>1742</v>
      </c>
      <c r="L28" s="3">
        <v>200</v>
      </c>
      <c r="M28" s="3">
        <f t="shared" si="1"/>
        <v>1942</v>
      </c>
      <c r="O28" s="5">
        <f t="shared" si="2"/>
        <v>217.75</v>
      </c>
    </row>
    <row r="29" spans="1:15" ht="12.75">
      <c r="A29" s="1">
        <v>20</v>
      </c>
      <c r="B29" s="3" t="s">
        <v>52</v>
      </c>
      <c r="C29" s="12">
        <v>242</v>
      </c>
      <c r="D29" s="12">
        <v>188</v>
      </c>
      <c r="E29" s="12">
        <v>224</v>
      </c>
      <c r="F29" s="12">
        <v>196</v>
      </c>
      <c r="G29" s="12">
        <v>270</v>
      </c>
      <c r="H29" s="12">
        <v>213</v>
      </c>
      <c r="I29" s="12">
        <v>156</v>
      </c>
      <c r="J29" s="12">
        <v>246</v>
      </c>
      <c r="K29" s="12">
        <f t="shared" si="0"/>
        <v>1735</v>
      </c>
      <c r="L29" s="3">
        <v>160</v>
      </c>
      <c r="M29" s="3">
        <f t="shared" si="1"/>
        <v>1895</v>
      </c>
      <c r="O29" s="5">
        <f t="shared" si="2"/>
        <v>216.875</v>
      </c>
    </row>
    <row r="30" spans="1:15" ht="12.75">
      <c r="A30" s="1">
        <v>21</v>
      </c>
      <c r="B30" s="3" t="s">
        <v>63</v>
      </c>
      <c r="C30" s="12">
        <v>221</v>
      </c>
      <c r="D30" s="12">
        <v>171</v>
      </c>
      <c r="E30" s="12">
        <v>202</v>
      </c>
      <c r="F30" s="12">
        <v>268</v>
      </c>
      <c r="G30" s="12">
        <v>246</v>
      </c>
      <c r="H30" s="12">
        <v>195</v>
      </c>
      <c r="I30" s="12">
        <v>213</v>
      </c>
      <c r="J30" s="12">
        <v>212</v>
      </c>
      <c r="K30" s="12">
        <f t="shared" si="0"/>
        <v>1728</v>
      </c>
      <c r="L30" s="3">
        <v>160</v>
      </c>
      <c r="M30" s="3">
        <f t="shared" si="1"/>
        <v>1888</v>
      </c>
      <c r="O30" s="5">
        <f t="shared" si="2"/>
        <v>216</v>
      </c>
    </row>
    <row r="31" spans="1:15" ht="12.75">
      <c r="A31" s="1">
        <v>22</v>
      </c>
      <c r="B31" s="3" t="s">
        <v>62</v>
      </c>
      <c r="C31" s="12">
        <v>210</v>
      </c>
      <c r="D31" s="12">
        <v>234</v>
      </c>
      <c r="E31" s="12">
        <v>225</v>
      </c>
      <c r="F31" s="12">
        <v>212</v>
      </c>
      <c r="G31" s="12">
        <v>220</v>
      </c>
      <c r="H31" s="12">
        <v>189</v>
      </c>
      <c r="I31" s="12">
        <v>221</v>
      </c>
      <c r="J31" s="12">
        <v>201</v>
      </c>
      <c r="K31" s="12">
        <f t="shared" si="0"/>
        <v>1712</v>
      </c>
      <c r="L31" s="3">
        <v>200</v>
      </c>
      <c r="M31" s="3">
        <f t="shared" si="1"/>
        <v>1912</v>
      </c>
      <c r="N31" s="11"/>
      <c r="O31" s="5">
        <f t="shared" si="2"/>
        <v>214</v>
      </c>
    </row>
    <row r="32" spans="1:15" ht="12.75">
      <c r="A32" s="1">
        <v>23</v>
      </c>
      <c r="B32" s="3" t="s">
        <v>34</v>
      </c>
      <c r="C32" s="12">
        <v>280</v>
      </c>
      <c r="D32" s="12">
        <v>197</v>
      </c>
      <c r="E32" s="12">
        <v>183</v>
      </c>
      <c r="F32" s="12">
        <v>222</v>
      </c>
      <c r="G32" s="12">
        <v>247</v>
      </c>
      <c r="H32" s="12">
        <v>180</v>
      </c>
      <c r="I32" s="12">
        <v>225</v>
      </c>
      <c r="J32" s="12">
        <v>176</v>
      </c>
      <c r="K32" s="12">
        <f t="shared" si="0"/>
        <v>1710</v>
      </c>
      <c r="L32" s="3">
        <v>200</v>
      </c>
      <c r="M32" s="3">
        <f t="shared" si="1"/>
        <v>1910</v>
      </c>
      <c r="O32" s="5">
        <f t="shared" si="2"/>
        <v>213.75</v>
      </c>
    </row>
    <row r="33" spans="1:15" ht="12.75">
      <c r="A33" s="1">
        <v>24</v>
      </c>
      <c r="B33" s="3" t="s">
        <v>26</v>
      </c>
      <c r="C33" s="12">
        <v>226</v>
      </c>
      <c r="D33" s="12">
        <v>181</v>
      </c>
      <c r="E33" s="12">
        <v>197</v>
      </c>
      <c r="F33" s="12">
        <v>254</v>
      </c>
      <c r="G33" s="12">
        <v>181</v>
      </c>
      <c r="H33" s="12">
        <v>227</v>
      </c>
      <c r="I33" s="12">
        <v>187</v>
      </c>
      <c r="J33" s="12">
        <v>253</v>
      </c>
      <c r="K33" s="12">
        <f t="shared" si="0"/>
        <v>1706</v>
      </c>
      <c r="L33" s="3">
        <v>200</v>
      </c>
      <c r="M33" s="3">
        <f t="shared" si="1"/>
        <v>1906</v>
      </c>
      <c r="O33" s="5">
        <f t="shared" si="2"/>
        <v>213.25</v>
      </c>
    </row>
    <row r="34" spans="1:15" ht="12.75">
      <c r="A34" s="1">
        <v>25</v>
      </c>
      <c r="B34" s="3" t="s">
        <v>30</v>
      </c>
      <c r="C34" s="12">
        <v>206</v>
      </c>
      <c r="D34" s="12">
        <v>258</v>
      </c>
      <c r="E34" s="12">
        <v>206</v>
      </c>
      <c r="F34" s="12">
        <v>193</v>
      </c>
      <c r="G34" s="12">
        <v>233</v>
      </c>
      <c r="H34" s="12">
        <v>172</v>
      </c>
      <c r="I34" s="12">
        <v>224</v>
      </c>
      <c r="J34" s="12">
        <v>200</v>
      </c>
      <c r="K34" s="12">
        <f t="shared" si="0"/>
        <v>1692</v>
      </c>
      <c r="L34" s="3">
        <v>160</v>
      </c>
      <c r="M34" s="3">
        <f t="shared" si="1"/>
        <v>1852</v>
      </c>
      <c r="O34" s="5">
        <f t="shared" si="2"/>
        <v>211.5</v>
      </c>
    </row>
    <row r="35" spans="1:15" ht="12.75">
      <c r="A35" s="1">
        <v>26</v>
      </c>
      <c r="B35" s="3" t="s">
        <v>35</v>
      </c>
      <c r="C35" s="12">
        <v>206</v>
      </c>
      <c r="D35" s="12">
        <v>199</v>
      </c>
      <c r="E35" s="12">
        <v>170</v>
      </c>
      <c r="F35" s="12">
        <v>167</v>
      </c>
      <c r="G35" s="12">
        <v>257</v>
      </c>
      <c r="H35" s="12">
        <v>216</v>
      </c>
      <c r="I35" s="12">
        <v>247</v>
      </c>
      <c r="J35" s="12">
        <v>226</v>
      </c>
      <c r="K35" s="12">
        <f t="shared" si="0"/>
        <v>1688</v>
      </c>
      <c r="L35" s="3">
        <v>160</v>
      </c>
      <c r="M35" s="3">
        <f t="shared" si="1"/>
        <v>1848</v>
      </c>
      <c r="O35" s="5">
        <f t="shared" si="2"/>
        <v>211</v>
      </c>
    </row>
    <row r="36" spans="1:15" ht="12.75">
      <c r="A36" s="1">
        <v>27</v>
      </c>
      <c r="B36" s="3" t="s">
        <v>68</v>
      </c>
      <c r="C36" s="12">
        <v>224</v>
      </c>
      <c r="D36" s="12">
        <v>195</v>
      </c>
      <c r="E36" s="12">
        <v>200</v>
      </c>
      <c r="F36" s="12">
        <v>224</v>
      </c>
      <c r="G36" s="12">
        <v>168</v>
      </c>
      <c r="H36" s="12">
        <v>224</v>
      </c>
      <c r="I36" s="12">
        <v>203</v>
      </c>
      <c r="J36" s="12">
        <v>244</v>
      </c>
      <c r="K36" s="12">
        <f t="shared" si="0"/>
        <v>1682</v>
      </c>
      <c r="L36" s="3">
        <v>160</v>
      </c>
      <c r="M36" s="3">
        <f t="shared" si="1"/>
        <v>1842</v>
      </c>
      <c r="O36" s="5">
        <f t="shared" si="2"/>
        <v>210.25</v>
      </c>
    </row>
    <row r="37" spans="1:15" ht="12.75">
      <c r="A37" s="1">
        <v>28</v>
      </c>
      <c r="B37" s="3" t="s">
        <v>39</v>
      </c>
      <c r="C37" s="12">
        <v>227</v>
      </c>
      <c r="D37" s="12">
        <v>222</v>
      </c>
      <c r="E37" s="12">
        <v>236</v>
      </c>
      <c r="F37" s="12">
        <v>219</v>
      </c>
      <c r="G37" s="12">
        <v>148</v>
      </c>
      <c r="H37" s="12">
        <v>204</v>
      </c>
      <c r="I37" s="12">
        <v>213</v>
      </c>
      <c r="J37" s="12">
        <v>211</v>
      </c>
      <c r="K37" s="12">
        <f t="shared" si="0"/>
        <v>1680</v>
      </c>
      <c r="L37" s="3">
        <v>160</v>
      </c>
      <c r="M37" s="3">
        <f t="shared" si="1"/>
        <v>1840</v>
      </c>
      <c r="O37" s="5">
        <f t="shared" si="2"/>
        <v>210</v>
      </c>
    </row>
    <row r="38" spans="1:15" ht="12.75">
      <c r="A38" s="1">
        <v>29</v>
      </c>
      <c r="B38" s="3" t="s">
        <v>65</v>
      </c>
      <c r="C38" s="12">
        <v>202</v>
      </c>
      <c r="D38" s="12">
        <v>192</v>
      </c>
      <c r="E38" s="12">
        <v>205</v>
      </c>
      <c r="F38" s="12">
        <v>138</v>
      </c>
      <c r="G38" s="12">
        <v>276</v>
      </c>
      <c r="H38" s="12">
        <v>235</v>
      </c>
      <c r="I38" s="12">
        <v>182</v>
      </c>
      <c r="J38" s="12">
        <v>222</v>
      </c>
      <c r="K38" s="12">
        <f t="shared" si="0"/>
        <v>1652</v>
      </c>
      <c r="L38" s="3">
        <v>80</v>
      </c>
      <c r="M38" s="3">
        <f t="shared" si="1"/>
        <v>1732</v>
      </c>
      <c r="O38" s="5">
        <f t="shared" si="2"/>
        <v>206.5</v>
      </c>
    </row>
    <row r="39" spans="1:15" ht="12.75">
      <c r="A39" s="1">
        <v>30</v>
      </c>
      <c r="B39" s="3" t="s">
        <v>41</v>
      </c>
      <c r="C39" s="12">
        <v>213</v>
      </c>
      <c r="D39" s="12">
        <v>233</v>
      </c>
      <c r="E39" s="12">
        <v>256</v>
      </c>
      <c r="F39" s="12">
        <v>193</v>
      </c>
      <c r="G39" s="12">
        <v>191</v>
      </c>
      <c r="H39" s="12">
        <v>187</v>
      </c>
      <c r="I39" s="12">
        <v>159</v>
      </c>
      <c r="J39" s="12">
        <v>197</v>
      </c>
      <c r="K39" s="12">
        <f t="shared" si="0"/>
        <v>1629</v>
      </c>
      <c r="L39" s="3">
        <v>80</v>
      </c>
      <c r="M39" s="3">
        <f t="shared" si="1"/>
        <v>1709</v>
      </c>
      <c r="O39" s="5">
        <f t="shared" si="2"/>
        <v>203.625</v>
      </c>
    </row>
    <row r="40" spans="1:15" ht="12.75">
      <c r="A40" s="1">
        <v>31</v>
      </c>
      <c r="B40" s="3" t="s">
        <v>70</v>
      </c>
      <c r="C40" s="12">
        <v>218</v>
      </c>
      <c r="D40" s="12">
        <v>213</v>
      </c>
      <c r="E40" s="12">
        <v>228</v>
      </c>
      <c r="F40" s="12">
        <v>189</v>
      </c>
      <c r="G40" s="12">
        <v>202</v>
      </c>
      <c r="H40" s="12">
        <v>207</v>
      </c>
      <c r="I40" s="12">
        <v>173</v>
      </c>
      <c r="J40" s="12">
        <v>199</v>
      </c>
      <c r="K40" s="12">
        <f t="shared" si="0"/>
        <v>1629</v>
      </c>
      <c r="L40" s="3">
        <v>40</v>
      </c>
      <c r="M40" s="3">
        <f t="shared" si="1"/>
        <v>1669</v>
      </c>
      <c r="O40" s="5">
        <f t="shared" si="2"/>
        <v>203.625</v>
      </c>
    </row>
    <row r="41" spans="1:15" ht="12.75">
      <c r="A41" s="1">
        <v>32</v>
      </c>
      <c r="B41" s="3" t="s">
        <v>27</v>
      </c>
      <c r="C41" s="12">
        <v>203</v>
      </c>
      <c r="D41" s="12">
        <v>184</v>
      </c>
      <c r="E41" s="12">
        <v>196</v>
      </c>
      <c r="F41" s="12">
        <v>230</v>
      </c>
      <c r="G41" s="12">
        <v>174</v>
      </c>
      <c r="H41" s="12">
        <v>224</v>
      </c>
      <c r="I41" s="12">
        <v>199</v>
      </c>
      <c r="J41" s="12">
        <v>208</v>
      </c>
      <c r="K41" s="12">
        <f t="shared" si="0"/>
        <v>1618</v>
      </c>
      <c r="L41" s="3">
        <v>160</v>
      </c>
      <c r="M41" s="3">
        <f t="shared" si="1"/>
        <v>1778</v>
      </c>
      <c r="O41" s="5">
        <f t="shared" si="2"/>
        <v>202.25</v>
      </c>
    </row>
    <row r="42" spans="1:15" ht="12.75">
      <c r="A42" s="1">
        <v>33</v>
      </c>
      <c r="B42" s="3" t="s">
        <v>66</v>
      </c>
      <c r="C42" s="12">
        <v>161</v>
      </c>
      <c r="D42" s="12">
        <v>193</v>
      </c>
      <c r="E42" s="12">
        <v>170</v>
      </c>
      <c r="F42" s="12">
        <v>206</v>
      </c>
      <c r="G42" s="12">
        <v>225</v>
      </c>
      <c r="H42" s="12">
        <v>243</v>
      </c>
      <c r="I42" s="12">
        <v>162</v>
      </c>
      <c r="J42" s="12">
        <v>246</v>
      </c>
      <c r="K42" s="12">
        <f t="shared" si="0"/>
        <v>1606</v>
      </c>
      <c r="L42" s="3">
        <v>120</v>
      </c>
      <c r="M42" s="3">
        <f t="shared" si="1"/>
        <v>1726</v>
      </c>
      <c r="O42" s="5">
        <f t="shared" si="2"/>
        <v>200.75</v>
      </c>
    </row>
    <row r="43" spans="1:15" ht="12.75">
      <c r="A43" s="1">
        <v>34</v>
      </c>
      <c r="B43" s="3" t="s">
        <v>42</v>
      </c>
      <c r="C43" s="12">
        <v>198</v>
      </c>
      <c r="D43" s="12">
        <v>232</v>
      </c>
      <c r="E43" s="12">
        <v>183</v>
      </c>
      <c r="F43" s="12">
        <v>202</v>
      </c>
      <c r="G43" s="12">
        <v>166</v>
      </c>
      <c r="H43" s="12">
        <v>205</v>
      </c>
      <c r="I43" s="12">
        <v>222</v>
      </c>
      <c r="J43" s="12">
        <v>171</v>
      </c>
      <c r="K43" s="12">
        <f t="shared" si="0"/>
        <v>1579</v>
      </c>
      <c r="L43" s="3">
        <v>40</v>
      </c>
      <c r="M43" s="3">
        <f t="shared" si="1"/>
        <v>1619</v>
      </c>
      <c r="O43" s="5">
        <f t="shared" si="2"/>
        <v>197.375</v>
      </c>
    </row>
    <row r="44" spans="1:15" ht="12.75">
      <c r="A44" s="1">
        <v>35</v>
      </c>
      <c r="B44" s="3" t="s">
        <v>67</v>
      </c>
      <c r="C44" s="12">
        <v>167</v>
      </c>
      <c r="D44" s="12">
        <v>202</v>
      </c>
      <c r="E44" s="12">
        <v>169</v>
      </c>
      <c r="F44" s="12">
        <v>207</v>
      </c>
      <c r="G44" s="12">
        <v>184</v>
      </c>
      <c r="H44" s="12">
        <v>186</v>
      </c>
      <c r="I44" s="12">
        <v>245</v>
      </c>
      <c r="J44" s="12">
        <v>192</v>
      </c>
      <c r="K44" s="12">
        <f t="shared" si="0"/>
        <v>1552</v>
      </c>
      <c r="L44" s="3">
        <v>120</v>
      </c>
      <c r="M44" s="3">
        <f t="shared" si="1"/>
        <v>1672</v>
      </c>
      <c r="O44" s="5">
        <f t="shared" si="2"/>
        <v>194</v>
      </c>
    </row>
    <row r="45" spans="1:15" ht="12.75">
      <c r="A45" s="1">
        <v>36</v>
      </c>
      <c r="B45" s="3" t="s">
        <v>16</v>
      </c>
      <c r="C45" s="12">
        <v>173</v>
      </c>
      <c r="D45" s="12">
        <v>212</v>
      </c>
      <c r="E45" s="12">
        <v>189</v>
      </c>
      <c r="F45" s="12">
        <v>192</v>
      </c>
      <c r="G45" s="12">
        <v>192</v>
      </c>
      <c r="H45" s="12">
        <v>186</v>
      </c>
      <c r="I45" s="12">
        <v>184</v>
      </c>
      <c r="J45" s="12">
        <v>224</v>
      </c>
      <c r="K45" s="12">
        <f t="shared" si="0"/>
        <v>1552</v>
      </c>
      <c r="L45" s="3">
        <v>80</v>
      </c>
      <c r="M45" s="3">
        <f t="shared" si="1"/>
        <v>1632</v>
      </c>
      <c r="O45" s="5">
        <f t="shared" si="2"/>
        <v>194</v>
      </c>
    </row>
    <row r="46" spans="1:15" ht="12.75">
      <c r="A46" s="1">
        <v>37</v>
      </c>
      <c r="B46" s="3" t="s">
        <v>38</v>
      </c>
      <c r="C46" s="12">
        <v>224</v>
      </c>
      <c r="D46" s="12">
        <v>209</v>
      </c>
      <c r="E46" s="12">
        <v>209</v>
      </c>
      <c r="F46" s="12">
        <v>169</v>
      </c>
      <c r="G46" s="12">
        <v>171</v>
      </c>
      <c r="H46" s="12">
        <v>210</v>
      </c>
      <c r="I46" s="12">
        <v>183</v>
      </c>
      <c r="J46" s="12">
        <v>175</v>
      </c>
      <c r="K46" s="12">
        <f t="shared" si="0"/>
        <v>1550</v>
      </c>
      <c r="L46" s="3">
        <v>120</v>
      </c>
      <c r="M46" s="3">
        <f t="shared" si="1"/>
        <v>1670</v>
      </c>
      <c r="O46" s="5">
        <f t="shared" si="2"/>
        <v>193.75</v>
      </c>
    </row>
    <row r="47" spans="1:15" ht="12.75">
      <c r="A47" s="1">
        <v>38</v>
      </c>
      <c r="B47" s="3" t="s">
        <v>31</v>
      </c>
      <c r="C47" s="12">
        <v>177</v>
      </c>
      <c r="D47" s="12">
        <v>238</v>
      </c>
      <c r="E47" s="12">
        <v>243</v>
      </c>
      <c r="F47" s="12">
        <v>183</v>
      </c>
      <c r="G47" s="12">
        <v>194</v>
      </c>
      <c r="H47" s="12">
        <v>135</v>
      </c>
      <c r="I47" s="12">
        <v>211</v>
      </c>
      <c r="J47" s="12">
        <v>163</v>
      </c>
      <c r="K47" s="12">
        <f t="shared" si="0"/>
        <v>1544</v>
      </c>
      <c r="L47" s="3">
        <v>40</v>
      </c>
      <c r="M47" s="3">
        <f t="shared" si="1"/>
        <v>1584</v>
      </c>
      <c r="O47" s="5">
        <f t="shared" si="2"/>
        <v>193</v>
      </c>
    </row>
    <row r="48" spans="1:15" ht="12.75">
      <c r="A48" s="1">
        <v>39</v>
      </c>
      <c r="B48" s="3" t="s">
        <v>25</v>
      </c>
      <c r="C48" s="12">
        <v>223</v>
      </c>
      <c r="D48" s="12">
        <v>217</v>
      </c>
      <c r="E48" s="12">
        <v>177</v>
      </c>
      <c r="F48" s="12">
        <v>202</v>
      </c>
      <c r="G48" s="12">
        <v>134</v>
      </c>
      <c r="H48" s="12">
        <v>203</v>
      </c>
      <c r="I48" s="12">
        <v>174</v>
      </c>
      <c r="J48" s="12">
        <v>200</v>
      </c>
      <c r="K48" s="12">
        <f t="shared" si="0"/>
        <v>1530</v>
      </c>
      <c r="L48" s="3">
        <v>160</v>
      </c>
      <c r="M48" s="3">
        <f t="shared" si="1"/>
        <v>1690</v>
      </c>
      <c r="O48" s="5">
        <f t="shared" si="2"/>
        <v>191.25</v>
      </c>
    </row>
    <row r="49" spans="2:13" ht="12.75">
      <c r="B49" s="4"/>
      <c r="C49" s="6">
        <f aca="true" t="shared" si="3" ref="C49:K49">SUM(C10:C48)</f>
        <v>8564</v>
      </c>
      <c r="D49" s="6">
        <f t="shared" si="3"/>
        <v>8541</v>
      </c>
      <c r="E49" s="6">
        <f t="shared" si="3"/>
        <v>8339</v>
      </c>
      <c r="F49" s="6">
        <f t="shared" si="3"/>
        <v>8410</v>
      </c>
      <c r="G49" s="6">
        <f t="shared" si="3"/>
        <v>8429</v>
      </c>
      <c r="H49" s="6">
        <f t="shared" si="3"/>
        <v>8355</v>
      </c>
      <c r="I49" s="6">
        <f t="shared" si="3"/>
        <v>8386</v>
      </c>
      <c r="J49" s="6">
        <f t="shared" si="3"/>
        <v>8616</v>
      </c>
      <c r="K49" s="8">
        <f t="shared" si="3"/>
        <v>67640</v>
      </c>
      <c r="M49" s="3">
        <f>SUM(M10:M48)</f>
        <v>73920</v>
      </c>
    </row>
    <row r="50" spans="2:11" ht="12.75">
      <c r="B50" s="6" t="s">
        <v>17</v>
      </c>
      <c r="C50" s="19">
        <f>C49/39</f>
        <v>219.5897435897436</v>
      </c>
      <c r="D50" s="19">
        <f aca="true" t="shared" si="4" ref="D50:K50">D49/39</f>
        <v>219</v>
      </c>
      <c r="E50" s="19">
        <f t="shared" si="4"/>
        <v>213.82051282051282</v>
      </c>
      <c r="F50" s="19">
        <f t="shared" si="4"/>
        <v>215.64102564102564</v>
      </c>
      <c r="G50" s="19">
        <f t="shared" si="4"/>
        <v>216.12820512820514</v>
      </c>
      <c r="H50" s="19">
        <f t="shared" si="4"/>
        <v>214.23076923076923</v>
      </c>
      <c r="I50" s="19">
        <f t="shared" si="4"/>
        <v>215.02564102564102</v>
      </c>
      <c r="J50" s="19">
        <f t="shared" si="4"/>
        <v>220.92307692307693</v>
      </c>
      <c r="K50" s="19">
        <f t="shared" si="4"/>
        <v>1734.3589743589744</v>
      </c>
    </row>
    <row r="52" spans="4:5" ht="12.75">
      <c r="D52"/>
      <c r="E52" s="5"/>
    </row>
    <row r="53" spans="2:12" ht="12.75">
      <c r="B53" t="s">
        <v>8</v>
      </c>
      <c r="D53"/>
      <c r="E53" s="5" t="s">
        <v>11</v>
      </c>
      <c r="F53" s="38"/>
      <c r="G53" s="38"/>
      <c r="H53" s="38"/>
      <c r="I53" s="38"/>
      <c r="J53" s="38"/>
      <c r="K53" s="38"/>
      <c r="L53" s="38"/>
    </row>
    <row r="54" spans="2:5" ht="12.75">
      <c r="B54" t="s">
        <v>71</v>
      </c>
      <c r="D54">
        <v>37051</v>
      </c>
      <c r="E54" s="5">
        <v>220.54166666666666</v>
      </c>
    </row>
    <row r="55" spans="2:5" ht="12.75">
      <c r="B55" t="s">
        <v>72</v>
      </c>
      <c r="D55">
        <v>17343</v>
      </c>
      <c r="E55" s="5">
        <v>216.7875</v>
      </c>
    </row>
    <row r="56" spans="2:5" ht="12.75">
      <c r="B56" t="s">
        <v>73</v>
      </c>
      <c r="D56">
        <v>6626</v>
      </c>
      <c r="E56">
        <v>207.0625</v>
      </c>
    </row>
    <row r="57" spans="2:5" ht="12.75">
      <c r="B57" t="s">
        <v>37</v>
      </c>
      <c r="D57">
        <v>6620</v>
      </c>
      <c r="E57">
        <v>206.875</v>
      </c>
    </row>
    <row r="58" spans="2:5" ht="12.75">
      <c r="B58" t="s">
        <v>10</v>
      </c>
      <c r="D58">
        <v>67640</v>
      </c>
      <c r="E58"/>
    </row>
    <row r="59" spans="2:4" ht="12.75">
      <c r="B59" t="s">
        <v>9</v>
      </c>
      <c r="D59" s="7">
        <v>216.7948717948718</v>
      </c>
    </row>
  </sheetData>
  <sheetProtection/>
  <mergeCells count="2">
    <mergeCell ref="F53:L53"/>
    <mergeCell ref="E8:I8"/>
  </mergeCells>
  <printOptions/>
  <pageMargins left="0.29" right="0.13" top="0.5" bottom="0.36" header="0.25" footer="0.31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DOUGY</dc:creator>
  <cp:keywords/>
  <dc:description/>
  <cp:lastModifiedBy>don</cp:lastModifiedBy>
  <cp:lastPrinted>2014-07-01T03:59:14Z</cp:lastPrinted>
  <dcterms:created xsi:type="dcterms:W3CDTF">2013-02-24T22:44:18Z</dcterms:created>
  <dcterms:modified xsi:type="dcterms:W3CDTF">2014-07-01T04:34:31Z</dcterms:modified>
  <cp:category/>
  <cp:version/>
  <cp:contentType/>
  <cp:contentStatus/>
</cp:coreProperties>
</file>